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C:\Users\klang\Desktop\eigene Dokumente\3. Überarbeitung von Formularen und Dokumenten\Busförderung\"/>
    </mc:Choice>
  </mc:AlternateContent>
  <bookViews>
    <workbookView xWindow="0" yWindow="0" windowWidth="22245" windowHeight="11520"/>
  </bookViews>
  <sheets>
    <sheet name="Anlage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" l="1"/>
  <c r="H45" i="1"/>
  <c r="H46" i="1"/>
  <c r="H47" i="1"/>
  <c r="H48" i="1"/>
  <c r="H49" i="1"/>
  <c r="H50" i="1"/>
  <c r="H51" i="1"/>
  <c r="H52" i="1"/>
  <c r="H53" i="1"/>
  <c r="H54" i="1"/>
  <c r="H55" i="1"/>
  <c r="H56" i="1"/>
  <c r="H32" i="1"/>
  <c r="H33" i="1"/>
  <c r="H34" i="1"/>
  <c r="H35" i="1"/>
  <c r="H36" i="1"/>
  <c r="H37" i="1"/>
  <c r="H38" i="1"/>
  <c r="H39" i="1"/>
  <c r="H40" i="1"/>
  <c r="H41" i="1"/>
  <c r="H42" i="1"/>
  <c r="H43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  <c r="J2" i="1" l="1"/>
  <c r="E53" i="1"/>
  <c r="E54" i="1"/>
  <c r="E55" i="1"/>
  <c r="E56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2" i="1"/>
  <c r="F2" i="1" l="1"/>
  <c r="D57" i="1" l="1"/>
  <c r="I61" i="1" l="1"/>
  <c r="J56" i="1" l="1"/>
  <c r="F56" i="1"/>
  <c r="J55" i="1"/>
  <c r="F55" i="1"/>
  <c r="F54" i="1"/>
  <c r="J53" i="1"/>
  <c r="F53" i="1"/>
  <c r="K56" i="1" l="1"/>
  <c r="K53" i="1"/>
  <c r="K55" i="1"/>
  <c r="J54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51" i="1"/>
  <c r="J52" i="1"/>
  <c r="K54" i="1" l="1"/>
  <c r="F36" i="1"/>
  <c r="K36" i="1" s="1"/>
  <c r="F35" i="1"/>
  <c r="K35" i="1" s="1"/>
  <c r="F39" i="1"/>
  <c r="K39" i="1" s="1"/>
  <c r="F40" i="1"/>
  <c r="K40" i="1" s="1"/>
  <c r="F52" i="1"/>
  <c r="K52" i="1" s="1"/>
  <c r="F43" i="1"/>
  <c r="K43" i="1" s="1"/>
  <c r="F44" i="1"/>
  <c r="K44" i="1" s="1"/>
  <c r="F47" i="1"/>
  <c r="K47" i="1" s="1"/>
  <c r="F48" i="1"/>
  <c r="K48" i="1" s="1"/>
  <c r="F51" i="1"/>
  <c r="K51" i="1" s="1"/>
  <c r="F37" i="1"/>
  <c r="K37" i="1" s="1"/>
  <c r="F41" i="1"/>
  <c r="K41" i="1" s="1"/>
  <c r="F45" i="1"/>
  <c r="K45" i="1" s="1"/>
  <c r="F49" i="1"/>
  <c r="K49" i="1" s="1"/>
  <c r="F34" i="1"/>
  <c r="K34" i="1" s="1"/>
  <c r="F38" i="1"/>
  <c r="K38" i="1" s="1"/>
  <c r="F42" i="1"/>
  <c r="K42" i="1" s="1"/>
  <c r="F46" i="1"/>
  <c r="K46" i="1" s="1"/>
  <c r="F50" i="1"/>
  <c r="K50" i="1" s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F27" i="1" l="1"/>
  <c r="K27" i="1" s="1"/>
  <c r="F31" i="1"/>
  <c r="K31" i="1" s="1"/>
  <c r="F23" i="1"/>
  <c r="K23" i="1" s="1"/>
  <c r="F19" i="1"/>
  <c r="K19" i="1" s="1"/>
  <c r="F30" i="1"/>
  <c r="K30" i="1" s="1"/>
  <c r="F28" i="1"/>
  <c r="K28" i="1" s="1"/>
  <c r="F26" i="1"/>
  <c r="K26" i="1" s="1"/>
  <c r="F24" i="1"/>
  <c r="K24" i="1" s="1"/>
  <c r="F22" i="1"/>
  <c r="K22" i="1" s="1"/>
  <c r="F20" i="1"/>
  <c r="K20" i="1" s="1"/>
  <c r="F18" i="1"/>
  <c r="K18" i="1" s="1"/>
  <c r="F32" i="1"/>
  <c r="K32" i="1" s="1"/>
  <c r="F33" i="1"/>
  <c r="K33" i="1" s="1"/>
  <c r="F29" i="1"/>
  <c r="K29" i="1" s="1"/>
  <c r="F25" i="1"/>
  <c r="K25" i="1" s="1"/>
  <c r="F21" i="1"/>
  <c r="K21" i="1" s="1"/>
  <c r="F17" i="1"/>
  <c r="K17" i="1" s="1"/>
  <c r="J14" i="1" l="1"/>
  <c r="J15" i="1"/>
  <c r="J16" i="1"/>
  <c r="F16" i="1" l="1"/>
  <c r="K16" i="1" s="1"/>
  <c r="F15" i="1"/>
  <c r="K15" i="1" s="1"/>
  <c r="F14" i="1"/>
  <c r="K14" i="1" s="1"/>
  <c r="J3" i="1" l="1"/>
  <c r="J4" i="1"/>
  <c r="J5" i="1"/>
  <c r="J6" i="1"/>
  <c r="J7" i="1"/>
  <c r="J8" i="1"/>
  <c r="J9" i="1"/>
  <c r="J10" i="1"/>
  <c r="J11" i="1"/>
  <c r="J12" i="1"/>
  <c r="J13" i="1"/>
  <c r="F13" i="1" l="1"/>
  <c r="K13" i="1" s="1"/>
  <c r="F12" i="1"/>
  <c r="K12" i="1" s="1"/>
  <c r="F11" i="1"/>
  <c r="K11" i="1" s="1"/>
  <c r="F10" i="1"/>
  <c r="K10" i="1" s="1"/>
  <c r="F9" i="1"/>
  <c r="K9" i="1" s="1"/>
  <c r="F8" i="1"/>
  <c r="K8" i="1" s="1"/>
  <c r="F7" i="1"/>
  <c r="K7" i="1" s="1"/>
  <c r="K2" i="1" l="1"/>
  <c r="F5" i="1"/>
  <c r="K5" i="1" s="1"/>
  <c r="F3" i="1"/>
  <c r="K3" i="1" s="1"/>
  <c r="F6" i="1"/>
  <c r="K6" i="1" s="1"/>
  <c r="F4" i="1"/>
  <c r="K4" i="1" s="1"/>
  <c r="K57" i="1" l="1"/>
</calcChain>
</file>

<file path=xl/sharedStrings.xml><?xml version="1.0" encoding="utf-8"?>
<sst xmlns="http://schemas.openxmlformats.org/spreadsheetml/2006/main" count="135" uniqueCount="44">
  <si>
    <t>Nr.</t>
  </si>
  <si>
    <t>Neu (40%) Gebr. (20%)</t>
  </si>
  <si>
    <t>Diesel</t>
  </si>
  <si>
    <t>Erdgas</t>
  </si>
  <si>
    <t>Diesel-Hybrid</t>
  </si>
  <si>
    <t>Solobus (15 m)</t>
  </si>
  <si>
    <t>Gelenkbus (17,50 m-20 m)</t>
  </si>
  <si>
    <t>Minibus (bis 8,50 m)</t>
  </si>
  <si>
    <t>Doppeldecker-Omnibus</t>
  </si>
  <si>
    <t>Auswahl Neu/Gebrauchtfahrzeug</t>
  </si>
  <si>
    <t>Neu</t>
  </si>
  <si>
    <t>Gebraucht</t>
  </si>
  <si>
    <t>ZS4</t>
  </si>
  <si>
    <t xml:space="preserve">geplanter ÖPNV- Einsatz in % </t>
  </si>
  <si>
    <t>beantragte
Zuwendung</t>
  </si>
  <si>
    <t>zuwendungs-fähiger Höchstbetrag</t>
  </si>
  <si>
    <t>Antriebsart(en)</t>
  </si>
  <si>
    <t>vrsl. max. Förder-quote</t>
  </si>
  <si>
    <t>beantragte Gesamtzuwendung:</t>
  </si>
  <si>
    <t>Netto-Beschaffungskosten</t>
  </si>
  <si>
    <t>Solo-Standard-Bus (bis 12,50 m)</t>
  </si>
  <si>
    <t>Eigenmittel</t>
  </si>
  <si>
    <t xml:space="preserve">Drittmittel </t>
  </si>
  <si>
    <t>Hier beantragte  Zuwendung</t>
  </si>
  <si>
    <t>Finanzierungsplan: Gesamtbeschaffung</t>
  </si>
  <si>
    <r>
      <rPr>
        <b/>
        <sz val="10"/>
        <color theme="1"/>
        <rFont val="Calibri"/>
        <family val="2"/>
        <scheme val="minor"/>
      </rPr>
      <t>Gesamtfinanzierung</t>
    </r>
    <r>
      <rPr>
        <sz val="10"/>
        <color theme="1"/>
        <rFont val="Calibri"/>
        <family val="2"/>
        <scheme val="minor"/>
      </rPr>
      <t xml:space="preserve"> aller Fahrz</t>
    </r>
    <r>
      <rPr>
        <sz val="10"/>
        <rFont val="Calibri"/>
        <family val="2"/>
        <scheme val="minor"/>
      </rPr>
      <t>euge (N</t>
    </r>
    <r>
      <rPr>
        <sz val="10"/>
        <color theme="1"/>
        <rFont val="Calibri"/>
        <family val="2"/>
        <scheme val="minor"/>
      </rPr>
      <t>etto):</t>
    </r>
  </si>
  <si>
    <r>
      <t xml:space="preserve">vrsl. </t>
    </r>
    <r>
      <rPr>
        <b/>
        <sz val="10"/>
        <color theme="1"/>
        <rFont val="Calibri"/>
        <family val="2"/>
        <scheme val="minor"/>
      </rPr>
      <t>Netto</t>
    </r>
    <r>
      <rPr>
        <sz val="10"/>
        <color theme="1"/>
        <rFont val="Calibri"/>
        <family val="2"/>
        <scheme val="minor"/>
      </rPr>
      <t xml:space="preserve">-Beschaf-fungskosten </t>
    </r>
  </si>
  <si>
    <t>zuwendungs-fähige Ausgaben</t>
  </si>
  <si>
    <r>
      <rPr>
        <u/>
        <sz val="10"/>
        <rFont val="Calibri"/>
        <family val="2"/>
        <scheme val="minor"/>
      </rPr>
      <t>Zum Finanzierungsplan:</t>
    </r>
    <r>
      <rPr>
        <sz val="10"/>
        <rFont val="Calibri"/>
        <family val="2"/>
        <scheme val="minor"/>
      </rPr>
      <t xml:space="preserve">  Eigenmittel stammen aus dem antragstellenden Unternehmen selbst. Drittmittel umfassen Finanzierungen über Externe (inkl. Bankdarlehen und Zuflüsse von anderen Konzernunternehmen oder Privatpersonen). </t>
    </r>
    <r>
      <rPr>
        <b/>
        <sz val="10"/>
        <rFont val="Calibri"/>
        <family val="2"/>
        <scheme val="minor"/>
      </rPr>
      <t>Sollten erst nach Antragstellung bei der LNVG Zuwendungen Dritter bewilligt werden, so muss dies der LNVG mitgeteilt und der Bescheid in Kopie übermittelt werden.</t>
    </r>
    <r>
      <rPr>
        <sz val="10"/>
        <rFont val="Calibri"/>
        <family val="2"/>
        <scheme val="minor"/>
      </rPr>
      <t xml:space="preserve"> </t>
    </r>
  </si>
  <si>
    <r>
      <rPr>
        <b/>
        <u/>
        <sz val="10"/>
        <color theme="1"/>
        <rFont val="Calibri"/>
        <family val="2"/>
        <scheme val="minor"/>
      </rPr>
      <t>Hinweise: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Durch Klick auf die Dropdown-Menüfelder                   kann die geplante Beschaffung (Bustyp und Antriebart) ausgewählt werden.</t>
    </r>
  </si>
  <si>
    <t>Bietet die Tabelle nicht genügend Platz, so können unterhalb der Zeile 16 mit einem Doppelklick auf die ausgeblendeten Zeilenköpfe (linker Rand) weitere Zeilen eingeblendet werden.</t>
  </si>
  <si>
    <t>Elektro</t>
  </si>
  <si>
    <t>Brennstoffzelle</t>
  </si>
  <si>
    <t>Diesel-Mildhybrid</t>
  </si>
  <si>
    <t>Erdgas-Mildhybrid</t>
  </si>
  <si>
    <t>Bustyp Auswahl</t>
  </si>
  <si>
    <t>Antriebsart Auswahl</t>
  </si>
  <si>
    <t>Höchstbetrag</t>
  </si>
  <si>
    <r>
      <t xml:space="preserve">Sonstige öffentliche Zuwendungen </t>
    </r>
    <r>
      <rPr>
        <sz val="8"/>
        <color theme="1"/>
        <rFont val="Calibri"/>
        <family val="2"/>
        <scheme val="minor"/>
      </rPr>
      <t>(insbesondere Bescheide Dritter)</t>
    </r>
  </si>
  <si>
    <t>Midibus (8,50 m bis 10,70 m; &gt; 20 Sitzplätze)</t>
  </si>
  <si>
    <t>Solobus (13,50 m)</t>
  </si>
  <si>
    <t>Bus-Typ/ Fahrradanhänger</t>
  </si>
  <si>
    <t>Omnibus-Fahrradanhänger</t>
  </si>
  <si>
    <t xml:space="preserve">Alle förderfähigen Kombinationen aus Fahrzeugtyp und Antriebsart wurden eingefügt (weitere Hinweise siehe Antragsformular). Die Excel-Tabelle berechnet anhand der voraussichtlichen Beschaffungskosten (Netto-Kaufpreis) und dem geplanten ÖPNV-Einsatz die im Förderprogramm maximal mögliche Zuwendung. Werden weniger Mittel beantragt, so muss die "beantragte Zuwendung" durch handschriftliche Korrektur angepasst werden. Dies gilt z.B. wenn die Fördergrenze nach der de-minimis-Verordnung erreicht wird oder Drittfördermittel den Förderspielraum einschränken.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</si>
</sst>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164" formatCode="0.00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u/>
      <sz val="10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0" fontId="0" fillId="2" borderId="0" xfId="0" applyFill="1"/>
    <xf numFmtId="0" fontId="6" fillId="0" borderId="0" xfId="0" applyFont="1"/>
    <xf numFmtId="0" fontId="5" fillId="0" borderId="6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center" vertical="center" wrapText="1"/>
    </xf>
    <xf numFmtId="8" fontId="7" fillId="0" borderId="1" xfId="0" applyNumberFormat="1" applyFont="1" applyBorder="1" applyProtection="1">
      <protection locked="0"/>
    </xf>
    <xf numFmtId="8" fontId="7" fillId="0" borderId="3" xfId="0" applyNumberFormat="1" applyFont="1" applyBorder="1" applyProtection="1">
      <protection locked="0"/>
    </xf>
    <xf numFmtId="165" fontId="7" fillId="0" borderId="1" xfId="0" applyNumberFormat="1" applyFont="1" applyBorder="1" applyAlignment="1" applyProtection="1">
      <alignment horizontal="right"/>
    </xf>
    <xf numFmtId="165" fontId="7" fillId="0" borderId="3" xfId="0" applyNumberFormat="1" applyFont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right" vertical="top" wrapText="1"/>
      <protection locked="0"/>
    </xf>
    <xf numFmtId="0" fontId="6" fillId="2" borderId="6" xfId="0" applyFont="1" applyFill="1" applyBorder="1" applyAlignment="1" applyProtection="1">
      <alignment horizontal="right" vertical="top" wrapText="1"/>
      <protection locked="0"/>
    </xf>
    <xf numFmtId="0" fontId="6" fillId="2" borderId="2" xfId="0" applyFont="1" applyFill="1" applyBorder="1" applyAlignment="1" applyProtection="1">
      <alignment horizontal="right" vertical="top" wrapText="1"/>
      <protection locked="0"/>
    </xf>
    <xf numFmtId="0" fontId="6" fillId="0" borderId="0" xfId="0" applyFont="1" applyProtection="1">
      <protection locked="0"/>
    </xf>
    <xf numFmtId="9" fontId="7" fillId="2" borderId="1" xfId="1" applyFont="1" applyFill="1" applyBorder="1" applyProtection="1">
      <protection locked="0"/>
    </xf>
    <xf numFmtId="165" fontId="10" fillId="2" borderId="0" xfId="0" applyNumberFormat="1" applyFont="1" applyFill="1" applyBorder="1" applyProtection="1">
      <protection locked="0"/>
    </xf>
    <xf numFmtId="1" fontId="10" fillId="2" borderId="2" xfId="0" applyNumberFormat="1" applyFont="1" applyFill="1" applyBorder="1" applyProtection="1">
      <protection locked="0"/>
    </xf>
    <xf numFmtId="1" fontId="10" fillId="2" borderId="7" xfId="0" applyNumberFormat="1" applyFont="1" applyFill="1" applyBorder="1" applyProtection="1">
      <protection locked="0"/>
    </xf>
    <xf numFmtId="165" fontId="6" fillId="2" borderId="0" xfId="0" applyNumberFormat="1" applyFont="1" applyFill="1" applyBorder="1" applyProtection="1">
      <protection locked="0"/>
    </xf>
    <xf numFmtId="0" fontId="6" fillId="2" borderId="0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0" fillId="2" borderId="0" xfId="0" applyFont="1" applyFill="1" applyBorder="1" applyProtection="1">
      <protection locked="0"/>
    </xf>
    <xf numFmtId="8" fontId="8" fillId="0" borderId="0" xfId="0" applyNumberFormat="1" applyFont="1" applyBorder="1" applyProtection="1">
      <protection locked="0"/>
    </xf>
    <xf numFmtId="8" fontId="5" fillId="0" borderId="0" xfId="0" applyNumberFormat="1" applyFont="1" applyBorder="1" applyProtection="1">
      <protection locked="0"/>
    </xf>
    <xf numFmtId="0" fontId="0" fillId="0" borderId="0" xfId="0" applyFill="1" applyProtection="1">
      <protection locked="0"/>
    </xf>
    <xf numFmtId="0" fontId="4" fillId="0" borderId="0" xfId="0" applyFont="1" applyBorder="1" applyAlignment="1" applyProtection="1">
      <protection locked="0"/>
    </xf>
    <xf numFmtId="165" fontId="6" fillId="0" borderId="3" xfId="0" applyNumberFormat="1" applyFont="1" applyBorder="1" applyProtection="1">
      <protection locked="0"/>
    </xf>
    <xf numFmtId="0" fontId="6" fillId="0" borderId="0" xfId="0" applyFont="1" applyBorder="1" applyAlignment="1" applyProtection="1">
      <alignment vertical="top" readingOrder="1"/>
    </xf>
    <xf numFmtId="0" fontId="6" fillId="0" borderId="0" xfId="0" applyFont="1" applyBorder="1" applyAlignment="1" applyProtection="1">
      <alignment vertical="top" readingOrder="1"/>
      <protection hidden="1"/>
    </xf>
    <xf numFmtId="0" fontId="0" fillId="0" borderId="0" xfId="0" applyProtection="1">
      <protection hidden="1"/>
    </xf>
    <xf numFmtId="165" fontId="8" fillId="0" borderId="3" xfId="0" applyNumberFormat="1" applyFont="1" applyBorder="1" applyProtection="1"/>
    <xf numFmtId="165" fontId="8" fillId="0" borderId="1" xfId="0" applyNumberFormat="1" applyFont="1" applyBorder="1" applyProtection="1"/>
    <xf numFmtId="0" fontId="6" fillId="0" borderId="0" xfId="0" applyFont="1" applyAlignment="1">
      <alignment vertical="center" wrapText="1"/>
    </xf>
    <xf numFmtId="8" fontId="7" fillId="0" borderId="3" xfId="0" applyNumberFormat="1" applyFont="1" applyBorder="1" applyAlignment="1" applyProtection="1">
      <alignment horizontal="right"/>
      <protection locked="0"/>
    </xf>
    <xf numFmtId="165" fontId="8" fillId="0" borderId="3" xfId="0" applyNumberFormat="1" applyFont="1" applyBorder="1" applyAlignment="1" applyProtection="1">
      <alignment horizontal="right"/>
    </xf>
    <xf numFmtId="164" fontId="8" fillId="0" borderId="0" xfId="1" applyNumberFormat="1" applyFont="1" applyBorder="1" applyAlignment="1" applyProtection="1">
      <alignment horizontal="right"/>
    </xf>
    <xf numFmtId="8" fontId="5" fillId="0" borderId="0" xfId="0" applyNumberFormat="1" applyFont="1" applyBorder="1" applyProtection="1">
      <protection hidden="1"/>
    </xf>
    <xf numFmtId="0" fontId="0" fillId="0" borderId="0" xfId="0" applyBorder="1" applyProtection="1">
      <protection hidden="1"/>
    </xf>
    <xf numFmtId="8" fontId="6" fillId="0" borderId="0" xfId="0" applyNumberFormat="1" applyFont="1" applyBorder="1" applyProtection="1">
      <protection hidden="1"/>
    </xf>
    <xf numFmtId="0" fontId="4" fillId="0" borderId="0" xfId="0" applyFont="1" applyBorder="1" applyAlignment="1" applyProtection="1">
      <protection hidden="1"/>
    </xf>
    <xf numFmtId="0" fontId="0" fillId="2" borderId="0" xfId="0" applyFill="1" applyProtection="1">
      <protection hidden="1"/>
    </xf>
    <xf numFmtId="0" fontId="0" fillId="0" borderId="0" xfId="0" applyFill="1" applyProtection="1"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8" fontId="6" fillId="0" borderId="3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top" readingOrder="1"/>
      <protection hidden="1"/>
    </xf>
    <xf numFmtId="0" fontId="6" fillId="0" borderId="3" xfId="0" applyFont="1" applyBorder="1" applyAlignment="1" applyProtection="1">
      <alignment horizontal="center"/>
    </xf>
    <xf numFmtId="8" fontId="8" fillId="0" borderId="3" xfId="0" applyNumberFormat="1" applyFont="1" applyBorder="1" applyAlignment="1" applyProtection="1">
      <alignment horizontal="right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</xf>
    <xf numFmtId="8" fontId="8" fillId="0" borderId="1" xfId="0" applyNumberFormat="1" applyFont="1" applyBorder="1" applyAlignment="1" applyProtection="1">
      <alignment horizontal="right"/>
    </xf>
    <xf numFmtId="165" fontId="5" fillId="0" borderId="0" xfId="0" applyNumberFormat="1" applyFont="1" applyBorder="1" applyProtection="1">
      <protection hidden="1"/>
    </xf>
    <xf numFmtId="0" fontId="10" fillId="2" borderId="1" xfId="2" applyFont="1" applyFill="1" applyBorder="1" applyProtection="1">
      <protection locked="0"/>
    </xf>
    <xf numFmtId="0" fontId="10" fillId="2" borderId="3" xfId="2" applyFont="1" applyFill="1" applyBorder="1" applyProtection="1">
      <protection locked="0"/>
    </xf>
    <xf numFmtId="0" fontId="10" fillId="3" borderId="1" xfId="2" applyFont="1" applyFill="1" applyBorder="1" applyProtection="1">
      <protection locked="0"/>
    </xf>
    <xf numFmtId="0" fontId="10" fillId="3" borderId="3" xfId="2" applyFont="1" applyFill="1" applyBorder="1" applyProtection="1">
      <protection locked="0"/>
    </xf>
    <xf numFmtId="0" fontId="10" fillId="4" borderId="1" xfId="2" applyFont="1" applyFill="1" applyBorder="1" applyProtection="1">
      <protection locked="0"/>
    </xf>
    <xf numFmtId="0" fontId="10" fillId="4" borderId="3" xfId="2" applyFont="1" applyFill="1" applyBorder="1" applyProtection="1">
      <protection locked="0"/>
    </xf>
    <xf numFmtId="0" fontId="10" fillId="5" borderId="1" xfId="2" applyFont="1" applyFill="1" applyBorder="1" applyProtection="1">
      <protection locked="0"/>
    </xf>
    <xf numFmtId="0" fontId="10" fillId="5" borderId="3" xfId="2" applyFont="1" applyFill="1" applyBorder="1" applyProtection="1">
      <protection locked="0"/>
    </xf>
    <xf numFmtId="0" fontId="2" fillId="2" borderId="3" xfId="2" applyFill="1" applyBorder="1"/>
    <xf numFmtId="165" fontId="2" fillId="2" borderId="3" xfId="2" applyNumberFormat="1" applyFill="1" applyBorder="1"/>
    <xf numFmtId="0" fontId="2" fillId="5" borderId="3" xfId="2" applyFill="1" applyBorder="1"/>
    <xf numFmtId="165" fontId="2" fillId="5" borderId="3" xfId="2" applyNumberFormat="1" applyFill="1" applyBorder="1"/>
    <xf numFmtId="0" fontId="2" fillId="4" borderId="3" xfId="2" applyFill="1" applyBorder="1"/>
    <xf numFmtId="165" fontId="2" fillId="4" borderId="3" xfId="2" applyNumberFormat="1" applyFill="1" applyBorder="1"/>
    <xf numFmtId="0" fontId="2" fillId="3" borderId="3" xfId="2" applyFill="1" applyBorder="1"/>
    <xf numFmtId="165" fontId="2" fillId="3" borderId="3" xfId="2" applyNumberFormat="1" applyFill="1" applyBorder="1"/>
    <xf numFmtId="0" fontId="8" fillId="0" borderId="6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0" fillId="2" borderId="3" xfId="0" applyFont="1" applyFill="1" applyBorder="1" applyProtection="1">
      <protection locked="0"/>
    </xf>
    <xf numFmtId="1" fontId="10" fillId="2" borderId="0" xfId="0" applyNumberFormat="1" applyFont="1" applyFill="1" applyBorder="1" applyProtection="1">
      <protection locked="0"/>
    </xf>
    <xf numFmtId="0" fontId="0" fillId="2" borderId="0" xfId="0" applyFill="1" applyProtection="1">
      <protection locked="0"/>
    </xf>
    <xf numFmtId="0" fontId="6" fillId="2" borderId="0" xfId="0" applyFont="1" applyFill="1" applyBorder="1" applyAlignment="1" applyProtection="1">
      <alignment vertical="top" readingOrder="1"/>
    </xf>
    <xf numFmtId="0" fontId="6" fillId="2" borderId="0" xfId="0" applyFont="1" applyFill="1" applyAlignment="1">
      <alignment vertical="center" wrapText="1"/>
    </xf>
    <xf numFmtId="0" fontId="6" fillId="2" borderId="3" xfId="0" applyFont="1" applyFill="1" applyBorder="1" applyAlignment="1" applyProtection="1">
      <alignment vertical="top" wrapText="1"/>
      <protection locked="0"/>
    </xf>
    <xf numFmtId="0" fontId="1" fillId="4" borderId="3" xfId="2" applyFont="1" applyFill="1" applyBorder="1"/>
    <xf numFmtId="0" fontId="1" fillId="3" borderId="3" xfId="2" applyFont="1" applyFill="1" applyBorder="1"/>
    <xf numFmtId="0" fontId="1" fillId="5" borderId="3" xfId="2" applyFont="1" applyFill="1" applyBorder="1"/>
    <xf numFmtId="0" fontId="1" fillId="2" borderId="3" xfId="2" applyFont="1" applyFill="1" applyBorder="1"/>
    <xf numFmtId="10" fontId="7" fillId="0" borderId="1" xfId="0" applyNumberFormat="1" applyFont="1" applyBorder="1" applyAlignment="1" applyProtection="1">
      <alignment horizontal="right"/>
      <protection locked="0"/>
    </xf>
    <xf numFmtId="10" fontId="7" fillId="0" borderId="3" xfId="0" applyNumberFormat="1" applyFont="1" applyBorder="1" applyAlignment="1" applyProtection="1">
      <alignment horizontal="right"/>
      <protection locked="0"/>
    </xf>
    <xf numFmtId="10" fontId="8" fillId="0" borderId="1" xfId="1" applyNumberFormat="1" applyFont="1" applyBorder="1" applyAlignment="1" applyProtection="1">
      <alignment horizontal="right"/>
    </xf>
    <xf numFmtId="10" fontId="8" fillId="0" borderId="3" xfId="1" applyNumberFormat="1" applyFont="1" applyBorder="1" applyAlignment="1" applyProtection="1">
      <alignment horizontal="right"/>
    </xf>
    <xf numFmtId="0" fontId="7" fillId="0" borderId="1" xfId="0" applyFont="1" applyBorder="1" applyProtection="1">
      <protection locked="0"/>
    </xf>
    <xf numFmtId="0" fontId="7" fillId="0" borderId="3" xfId="0" applyFont="1" applyBorder="1" applyProtection="1">
      <protection locked="0"/>
    </xf>
    <xf numFmtId="9" fontId="7" fillId="0" borderId="1" xfId="1" applyFont="1" applyBorder="1" applyProtection="1">
      <protection locked="0"/>
    </xf>
    <xf numFmtId="9" fontId="7" fillId="0" borderId="3" xfId="1" applyFont="1" applyBorder="1" applyProtection="1">
      <protection locked="0"/>
    </xf>
    <xf numFmtId="8" fontId="5" fillId="0" borderId="8" xfId="0" applyNumberFormat="1" applyFont="1" applyBorder="1" applyProtection="1"/>
    <xf numFmtId="0" fontId="4" fillId="0" borderId="8" xfId="0" applyFont="1" applyBorder="1" applyAlignment="1" applyProtection="1"/>
    <xf numFmtId="8" fontId="6" fillId="0" borderId="9" xfId="0" applyNumberFormat="1" applyFont="1" applyBorder="1" applyProtection="1"/>
    <xf numFmtId="0" fontId="0" fillId="0" borderId="0" xfId="0" applyProtection="1"/>
    <xf numFmtId="8" fontId="8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Protection="1">
      <protection locked="0"/>
    </xf>
    <xf numFmtId="0" fontId="7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8" fontId="5" fillId="0" borderId="4" xfId="0" applyNumberFormat="1" applyFont="1" applyBorder="1" applyAlignment="1" applyProtection="1">
      <alignment horizontal="right"/>
    </xf>
    <xf numFmtId="8" fontId="5" fillId="0" borderId="5" xfId="0" applyNumberFormat="1" applyFont="1" applyBorder="1" applyAlignment="1" applyProtection="1">
      <alignment horizontal="right"/>
    </xf>
    <xf numFmtId="165" fontId="6" fillId="0" borderId="4" xfId="0" applyNumberFormat="1" applyFont="1" applyBorder="1" applyAlignment="1" applyProtection="1">
      <alignment horizontal="right"/>
      <protection locked="0"/>
    </xf>
    <xf numFmtId="165" fontId="6" fillId="0" borderId="5" xfId="0" applyNumberFormat="1" applyFont="1" applyBorder="1" applyAlignment="1" applyProtection="1">
      <alignment horizontal="right"/>
      <protection locked="0"/>
    </xf>
  </cellXfs>
  <cellStyles count="3">
    <cellStyle name="Prozent" xfId="1" builtinId="5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448289</xdr:colOff>
      <xdr:row>62</xdr:row>
      <xdr:rowOff>29583</xdr:rowOff>
    </xdr:from>
    <xdr:to>
      <xdr:col>2</xdr:col>
      <xdr:colOff>821842</xdr:colOff>
      <xdr:row>62</xdr:row>
      <xdr:rowOff>174965</xdr:rowOff>
    </xdr:to>
    <xdr:pic>
      <xdr:nvPicPr>
        <xdr:cNvPr id="55" name="Grafik 54"/>
        <xdr:cNvPicPr>
          <a:picLocks/>
        </xdr:cNvPicPr>
      </xdr:nvPicPr>
      <xdr:blipFill rotWithShape="1">
        <a:blip xmlns:r="http://schemas.openxmlformats.org/officeDocument/2006/relationships" r:embed="rId1"/>
        <a:srcRect l="49720" t="41531" r="47315" b="56726"/>
        <a:stretch/>
      </xdr:blipFill>
      <xdr:spPr>
        <a:xfrm>
          <a:off x="2820014" y="12316833"/>
          <a:ext cx="373553" cy="145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69"/>
  <sheetViews>
    <sheetView tabSelected="1" view="pageLayout" topLeftCell="A16" zoomScaleNormal="100" workbookViewId="0">
      <selection activeCell="B9" sqref="B9"/>
    </sheetView>
  </sheetViews>
  <sheetFormatPr baseColWidth="10" defaultRowHeight="15" outlineLevelRow="1" outlineLevelCol="2" x14ac:dyDescent="0.25"/>
  <cols>
    <col min="1" max="1" width="3.5703125" customWidth="1"/>
    <col min="2" max="2" width="30.140625" customWidth="1"/>
    <col min="3" max="3" width="15.7109375" customWidth="1"/>
    <col min="4" max="4" width="13.42578125" customWidth="1"/>
    <col min="5" max="5" width="12.5703125" customWidth="1"/>
    <col min="6" max="6" width="11.140625" customWidth="1"/>
    <col min="7" max="7" width="10.85546875" customWidth="1"/>
    <col min="8" max="8" width="12.5703125" hidden="1" customWidth="1" outlineLevel="1"/>
    <col min="9" max="9" width="8.42578125" customWidth="1" collapsed="1"/>
    <col min="10" max="10" width="8.140625" customWidth="1"/>
    <col min="11" max="11" width="13.5703125" customWidth="1"/>
    <col min="12" max="12" width="4.28515625" hidden="1" customWidth="1" outlineLevel="1"/>
    <col min="13" max="13" width="39.28515625" style="1" hidden="1" customWidth="1" outlineLevel="2"/>
    <col min="14" max="15" width="17.85546875" style="1" hidden="1" customWidth="1" outlineLevel="2"/>
    <col min="16" max="16" width="2" style="1" hidden="1" customWidth="1" outlineLevel="1"/>
    <col min="17" max="17" width="10.5703125" style="1" hidden="1" customWidth="1" outlineLevel="1"/>
    <col min="18" max="18" width="11.42578125" customWidth="1" collapsed="1"/>
  </cols>
  <sheetData>
    <row r="1" spans="1:17" s="2" customFormat="1" ht="51.75" thickBot="1" x14ac:dyDescent="0.25">
      <c r="A1" s="4" t="s">
        <v>0</v>
      </c>
      <c r="B1" s="69" t="s">
        <v>41</v>
      </c>
      <c r="C1" s="70" t="s">
        <v>16</v>
      </c>
      <c r="D1" s="69" t="s">
        <v>26</v>
      </c>
      <c r="E1" s="69" t="s">
        <v>15</v>
      </c>
      <c r="F1" s="68" t="s">
        <v>27</v>
      </c>
      <c r="G1" s="69" t="s">
        <v>1</v>
      </c>
      <c r="H1" s="5" t="s">
        <v>12</v>
      </c>
      <c r="I1" s="69" t="s">
        <v>13</v>
      </c>
      <c r="J1" s="3" t="s">
        <v>17</v>
      </c>
      <c r="K1" s="3" t="s">
        <v>14</v>
      </c>
      <c r="L1" s="10"/>
      <c r="M1" s="11" t="s">
        <v>35</v>
      </c>
      <c r="N1" s="11" t="s">
        <v>36</v>
      </c>
      <c r="O1" s="11" t="s">
        <v>37</v>
      </c>
      <c r="P1" s="12"/>
      <c r="Q1" s="76" t="s">
        <v>9</v>
      </c>
    </row>
    <row r="2" spans="1:17" s="2" customFormat="1" ht="14.25" customHeight="1" x14ac:dyDescent="0.2">
      <c r="A2" s="49">
        <v>1</v>
      </c>
      <c r="B2" s="85"/>
      <c r="C2" s="85"/>
      <c r="D2" s="6"/>
      <c r="E2" s="8">
        <f t="shared" ref="E2:E33" si="0">INDEX( $O$2:$O$51,MATCH(1,INDEX((B2=$M$2:$M$51)*(C2=$N$2:$N$51),0,1),0))</f>
        <v>0</v>
      </c>
      <c r="F2" s="31">
        <f t="shared" ref="F2:F33" si="1">IF(D2&gt;E2,E2,D2)</f>
        <v>0</v>
      </c>
      <c r="G2" s="87"/>
      <c r="H2" s="14" t="str">
        <f>IF(G2="Neu","0,4",IF(G2="gebraucht","0,2","0"))</f>
        <v>0</v>
      </c>
      <c r="I2" s="81"/>
      <c r="J2" s="83">
        <f>IFERROR(H2*I2,"-")</f>
        <v>0</v>
      </c>
      <c r="K2" s="50">
        <f>IFERROR(F2*J2,"-")</f>
        <v>0</v>
      </c>
      <c r="L2" s="15"/>
      <c r="P2" s="16"/>
      <c r="Q2" s="71" t="s">
        <v>10</v>
      </c>
    </row>
    <row r="3" spans="1:17" s="2" customFormat="1" ht="14.25" customHeight="1" x14ac:dyDescent="0.25">
      <c r="A3" s="46">
        <v>2</v>
      </c>
      <c r="B3" s="85"/>
      <c r="C3" s="85"/>
      <c r="D3" s="7"/>
      <c r="E3" s="8">
        <f t="shared" si="0"/>
        <v>0</v>
      </c>
      <c r="F3" s="30">
        <f t="shared" si="1"/>
        <v>0</v>
      </c>
      <c r="G3" s="87"/>
      <c r="H3" s="14" t="str">
        <f t="shared" ref="H3:H56" si="2">IF(G3="Neu","0,4",IF(G3="gebraucht","0,2","0"))</f>
        <v>0</v>
      </c>
      <c r="I3" s="82"/>
      <c r="J3" s="84">
        <f t="shared" ref="J3:J52" si="3">IFERROR(H3*I3,"-")</f>
        <v>0</v>
      </c>
      <c r="K3" s="50">
        <f t="shared" ref="K3:K7" si="4">IFERROR(F3*J3,"-")</f>
        <v>0</v>
      </c>
      <c r="L3" s="15"/>
      <c r="M3" s="58" t="s">
        <v>20</v>
      </c>
      <c r="N3" s="62" t="s">
        <v>2</v>
      </c>
      <c r="O3" s="63">
        <v>230000</v>
      </c>
      <c r="P3" s="16"/>
      <c r="Q3" s="71" t="s">
        <v>11</v>
      </c>
    </row>
    <row r="4" spans="1:17" s="2" customFormat="1" ht="14.25" customHeight="1" x14ac:dyDescent="0.25">
      <c r="A4" s="46">
        <v>3</v>
      </c>
      <c r="B4" s="85"/>
      <c r="C4" s="85"/>
      <c r="D4" s="7"/>
      <c r="E4" s="8">
        <f t="shared" si="0"/>
        <v>0</v>
      </c>
      <c r="F4" s="30">
        <f t="shared" si="1"/>
        <v>0</v>
      </c>
      <c r="G4" s="87"/>
      <c r="H4" s="14" t="str">
        <f t="shared" si="2"/>
        <v>0</v>
      </c>
      <c r="I4" s="82"/>
      <c r="J4" s="84">
        <f t="shared" si="3"/>
        <v>0</v>
      </c>
      <c r="K4" s="50">
        <f t="shared" si="4"/>
        <v>0</v>
      </c>
      <c r="L4" s="15"/>
      <c r="M4" s="59" t="s">
        <v>40</v>
      </c>
      <c r="N4" s="62" t="s">
        <v>2</v>
      </c>
      <c r="O4" s="63">
        <v>260000</v>
      </c>
      <c r="P4" s="17"/>
      <c r="Q4" s="71"/>
    </row>
    <row r="5" spans="1:17" s="2" customFormat="1" ht="14.25" customHeight="1" x14ac:dyDescent="0.25">
      <c r="A5" s="46">
        <v>4</v>
      </c>
      <c r="B5" s="85"/>
      <c r="C5" s="85"/>
      <c r="D5" s="7"/>
      <c r="E5" s="8">
        <f t="shared" si="0"/>
        <v>0</v>
      </c>
      <c r="F5" s="30">
        <f t="shared" si="1"/>
        <v>0</v>
      </c>
      <c r="G5" s="87"/>
      <c r="H5" s="14" t="str">
        <f t="shared" si="2"/>
        <v>0</v>
      </c>
      <c r="I5" s="82"/>
      <c r="J5" s="84">
        <f t="shared" si="3"/>
        <v>0</v>
      </c>
      <c r="K5" s="50">
        <f t="shared" si="4"/>
        <v>0</v>
      </c>
      <c r="L5" s="18"/>
      <c r="M5" s="59" t="s">
        <v>5</v>
      </c>
      <c r="N5" s="62" t="s">
        <v>2</v>
      </c>
      <c r="O5" s="63">
        <v>290000</v>
      </c>
      <c r="P5" s="17"/>
      <c r="Q5" s="72"/>
    </row>
    <row r="6" spans="1:17" s="2" customFormat="1" ht="14.25" customHeight="1" x14ac:dyDescent="0.25">
      <c r="A6" s="46">
        <v>5</v>
      </c>
      <c r="B6" s="85"/>
      <c r="C6" s="85"/>
      <c r="D6" s="7"/>
      <c r="E6" s="8">
        <f t="shared" si="0"/>
        <v>0</v>
      </c>
      <c r="F6" s="30">
        <f t="shared" si="1"/>
        <v>0</v>
      </c>
      <c r="G6" s="87"/>
      <c r="H6" s="14" t="str">
        <f t="shared" si="2"/>
        <v>0</v>
      </c>
      <c r="I6" s="82"/>
      <c r="J6" s="84">
        <f t="shared" si="3"/>
        <v>0</v>
      </c>
      <c r="K6" s="50">
        <f t="shared" si="4"/>
        <v>0</v>
      </c>
      <c r="L6" s="18"/>
      <c r="M6" s="59" t="s">
        <v>6</v>
      </c>
      <c r="N6" s="62" t="s">
        <v>2</v>
      </c>
      <c r="O6" s="63">
        <v>340000</v>
      </c>
      <c r="P6" s="17"/>
      <c r="Q6" s="72"/>
    </row>
    <row r="7" spans="1:17" s="2" customFormat="1" ht="14.25" customHeight="1" x14ac:dyDescent="0.25">
      <c r="A7" s="46">
        <v>6</v>
      </c>
      <c r="B7" s="85"/>
      <c r="C7" s="85"/>
      <c r="D7" s="7"/>
      <c r="E7" s="8">
        <f t="shared" si="0"/>
        <v>0</v>
      </c>
      <c r="F7" s="30">
        <f t="shared" si="1"/>
        <v>0</v>
      </c>
      <c r="G7" s="87"/>
      <c r="H7" s="14" t="str">
        <f t="shared" si="2"/>
        <v>0</v>
      </c>
      <c r="I7" s="82"/>
      <c r="J7" s="84">
        <f t="shared" si="3"/>
        <v>0</v>
      </c>
      <c r="K7" s="50">
        <f t="shared" si="4"/>
        <v>0</v>
      </c>
      <c r="L7" s="15"/>
      <c r="M7" s="59" t="s">
        <v>39</v>
      </c>
      <c r="N7" s="62" t="s">
        <v>2</v>
      </c>
      <c r="O7" s="63">
        <v>190000</v>
      </c>
      <c r="P7" s="19"/>
      <c r="Q7" s="19"/>
    </row>
    <row r="8" spans="1:17" s="2" customFormat="1" ht="14.25" customHeight="1" x14ac:dyDescent="0.25">
      <c r="A8" s="46">
        <v>7</v>
      </c>
      <c r="B8" s="85"/>
      <c r="C8" s="85"/>
      <c r="D8" s="7"/>
      <c r="E8" s="8">
        <f t="shared" si="0"/>
        <v>0</v>
      </c>
      <c r="F8" s="30">
        <f t="shared" si="1"/>
        <v>0</v>
      </c>
      <c r="G8" s="87"/>
      <c r="H8" s="14" t="str">
        <f t="shared" si="2"/>
        <v>0</v>
      </c>
      <c r="I8" s="82"/>
      <c r="J8" s="84">
        <f t="shared" si="3"/>
        <v>0</v>
      </c>
      <c r="K8" s="47">
        <f t="shared" ref="K8:K52" si="5">IFERROR(F8*J8,"-")</f>
        <v>0</v>
      </c>
      <c r="L8" s="15"/>
      <c r="M8" s="58" t="s">
        <v>7</v>
      </c>
      <c r="N8" s="62" t="s">
        <v>2</v>
      </c>
      <c r="O8" s="63">
        <v>120000</v>
      </c>
      <c r="P8" s="19"/>
      <c r="Q8" s="19"/>
    </row>
    <row r="9" spans="1:17" s="2" customFormat="1" ht="14.25" customHeight="1" x14ac:dyDescent="0.25">
      <c r="A9" s="46">
        <v>8</v>
      </c>
      <c r="B9" s="85"/>
      <c r="C9" s="85"/>
      <c r="D9" s="7"/>
      <c r="E9" s="8">
        <f t="shared" si="0"/>
        <v>0</v>
      </c>
      <c r="F9" s="30">
        <f t="shared" si="1"/>
        <v>0</v>
      </c>
      <c r="G9" s="87"/>
      <c r="H9" s="14" t="str">
        <f t="shared" si="2"/>
        <v>0</v>
      </c>
      <c r="I9" s="82"/>
      <c r="J9" s="84">
        <f t="shared" si="3"/>
        <v>0</v>
      </c>
      <c r="K9" s="47">
        <f t="shared" si="5"/>
        <v>0</v>
      </c>
      <c r="L9" s="15"/>
      <c r="M9" s="59" t="s">
        <v>8</v>
      </c>
      <c r="N9" s="62" t="s">
        <v>2</v>
      </c>
      <c r="O9" s="63">
        <v>430000</v>
      </c>
      <c r="P9" s="20"/>
      <c r="Q9" s="20"/>
    </row>
    <row r="10" spans="1:17" s="2" customFormat="1" ht="14.25" customHeight="1" x14ac:dyDescent="0.25">
      <c r="A10" s="46">
        <v>9</v>
      </c>
      <c r="B10" s="85"/>
      <c r="C10" s="85"/>
      <c r="D10" s="7"/>
      <c r="E10" s="8">
        <f t="shared" si="0"/>
        <v>0</v>
      </c>
      <c r="F10" s="30">
        <f t="shared" si="1"/>
        <v>0</v>
      </c>
      <c r="G10" s="87"/>
      <c r="H10" s="14" t="str">
        <f t="shared" si="2"/>
        <v>0</v>
      </c>
      <c r="I10" s="82"/>
      <c r="J10" s="84">
        <f t="shared" si="3"/>
        <v>0</v>
      </c>
      <c r="K10" s="47">
        <f t="shared" si="5"/>
        <v>0</v>
      </c>
      <c r="L10" s="15"/>
      <c r="M10" s="56" t="s">
        <v>20</v>
      </c>
      <c r="N10" s="64" t="s">
        <v>3</v>
      </c>
      <c r="O10" s="65">
        <v>275000</v>
      </c>
      <c r="P10" s="20"/>
      <c r="Q10" s="20"/>
    </row>
    <row r="11" spans="1:17" s="2" customFormat="1" ht="14.25" customHeight="1" x14ac:dyDescent="0.25">
      <c r="A11" s="46">
        <v>10</v>
      </c>
      <c r="B11" s="85"/>
      <c r="C11" s="85"/>
      <c r="D11" s="7"/>
      <c r="E11" s="8">
        <f t="shared" si="0"/>
        <v>0</v>
      </c>
      <c r="F11" s="30">
        <f t="shared" si="1"/>
        <v>0</v>
      </c>
      <c r="G11" s="87"/>
      <c r="H11" s="14" t="str">
        <f t="shared" si="2"/>
        <v>0</v>
      </c>
      <c r="I11" s="82"/>
      <c r="J11" s="84">
        <f t="shared" si="3"/>
        <v>0</v>
      </c>
      <c r="K11" s="47">
        <f t="shared" si="5"/>
        <v>0</v>
      </c>
      <c r="L11" s="15"/>
      <c r="M11" s="57" t="s">
        <v>40</v>
      </c>
      <c r="N11" s="64" t="s">
        <v>3</v>
      </c>
      <c r="O11" s="65">
        <v>300000</v>
      </c>
      <c r="P11" s="20"/>
      <c r="Q11" s="20"/>
    </row>
    <row r="12" spans="1:17" s="2" customFormat="1" ht="14.25" customHeight="1" x14ac:dyDescent="0.25">
      <c r="A12" s="46">
        <v>11</v>
      </c>
      <c r="B12" s="85"/>
      <c r="C12" s="85"/>
      <c r="D12" s="7"/>
      <c r="E12" s="8">
        <f t="shared" si="0"/>
        <v>0</v>
      </c>
      <c r="F12" s="30">
        <f t="shared" si="1"/>
        <v>0</v>
      </c>
      <c r="G12" s="87"/>
      <c r="H12" s="14" t="str">
        <f t="shared" si="2"/>
        <v>0</v>
      </c>
      <c r="I12" s="82"/>
      <c r="J12" s="84">
        <f t="shared" si="3"/>
        <v>0</v>
      </c>
      <c r="K12" s="47">
        <f t="shared" si="5"/>
        <v>0</v>
      </c>
      <c r="L12" s="22"/>
      <c r="M12" s="57" t="s">
        <v>5</v>
      </c>
      <c r="N12" s="64" t="s">
        <v>3</v>
      </c>
      <c r="O12" s="65">
        <v>330000</v>
      </c>
      <c r="P12" s="20"/>
      <c r="Q12" s="20"/>
    </row>
    <row r="13" spans="1:17" s="13" customFormat="1" ht="14.25" customHeight="1" x14ac:dyDescent="0.25">
      <c r="A13" s="46">
        <v>12</v>
      </c>
      <c r="B13" s="85"/>
      <c r="C13" s="85"/>
      <c r="D13" s="7"/>
      <c r="E13" s="8">
        <f t="shared" si="0"/>
        <v>0</v>
      </c>
      <c r="F13" s="30">
        <f t="shared" si="1"/>
        <v>0</v>
      </c>
      <c r="G13" s="87"/>
      <c r="H13" s="14" t="str">
        <f t="shared" si="2"/>
        <v>0</v>
      </c>
      <c r="I13" s="82"/>
      <c r="J13" s="84">
        <f t="shared" si="3"/>
        <v>0</v>
      </c>
      <c r="K13" s="47">
        <f t="shared" si="5"/>
        <v>0</v>
      </c>
      <c r="L13" s="22"/>
      <c r="M13" s="57" t="s">
        <v>6</v>
      </c>
      <c r="N13" s="64" t="s">
        <v>3</v>
      </c>
      <c r="O13" s="65">
        <v>400000</v>
      </c>
      <c r="P13" s="20"/>
      <c r="Q13" s="20"/>
    </row>
    <row r="14" spans="1:17" s="13" customFormat="1" ht="14.25" customHeight="1" x14ac:dyDescent="0.25">
      <c r="A14" s="46">
        <v>13</v>
      </c>
      <c r="B14" s="85"/>
      <c r="C14" s="85"/>
      <c r="D14" s="7"/>
      <c r="E14" s="8">
        <f t="shared" si="0"/>
        <v>0</v>
      </c>
      <c r="F14" s="30">
        <f t="shared" si="1"/>
        <v>0</v>
      </c>
      <c r="G14" s="87"/>
      <c r="H14" s="14" t="str">
        <f t="shared" si="2"/>
        <v>0</v>
      </c>
      <c r="I14" s="82"/>
      <c r="J14" s="84">
        <f t="shared" si="3"/>
        <v>0</v>
      </c>
      <c r="K14" s="47">
        <f t="shared" si="5"/>
        <v>0</v>
      </c>
      <c r="L14" s="22"/>
      <c r="M14" s="57" t="s">
        <v>39</v>
      </c>
      <c r="N14" s="64" t="s">
        <v>3</v>
      </c>
      <c r="O14" s="65">
        <v>220000</v>
      </c>
      <c r="P14" s="20"/>
      <c r="Q14" s="20"/>
    </row>
    <row r="15" spans="1:17" s="13" customFormat="1" ht="14.25" customHeight="1" x14ac:dyDescent="0.25">
      <c r="A15" s="46">
        <v>14</v>
      </c>
      <c r="B15" s="85"/>
      <c r="C15" s="85"/>
      <c r="D15" s="7"/>
      <c r="E15" s="8">
        <f t="shared" si="0"/>
        <v>0</v>
      </c>
      <c r="F15" s="30">
        <f t="shared" si="1"/>
        <v>0</v>
      </c>
      <c r="G15" s="87"/>
      <c r="H15" s="14" t="str">
        <f t="shared" si="2"/>
        <v>0</v>
      </c>
      <c r="I15" s="82"/>
      <c r="J15" s="84">
        <f t="shared" si="3"/>
        <v>0</v>
      </c>
      <c r="K15" s="47">
        <f t="shared" si="5"/>
        <v>0</v>
      </c>
      <c r="L15" s="22"/>
      <c r="M15" s="56" t="s">
        <v>7</v>
      </c>
      <c r="N15" s="64" t="s">
        <v>3</v>
      </c>
      <c r="O15" s="65">
        <v>160000</v>
      </c>
      <c r="P15" s="20"/>
      <c r="Q15" s="20"/>
    </row>
    <row r="16" spans="1:17" s="13" customFormat="1" x14ac:dyDescent="0.25">
      <c r="A16" s="46">
        <v>15</v>
      </c>
      <c r="B16" s="85"/>
      <c r="C16" s="85"/>
      <c r="D16" s="7"/>
      <c r="E16" s="8">
        <f t="shared" si="0"/>
        <v>0</v>
      </c>
      <c r="F16" s="30">
        <f t="shared" si="1"/>
        <v>0</v>
      </c>
      <c r="G16" s="87"/>
      <c r="H16" s="14" t="str">
        <f t="shared" si="2"/>
        <v>0</v>
      </c>
      <c r="I16" s="82"/>
      <c r="J16" s="84">
        <f t="shared" si="3"/>
        <v>0</v>
      </c>
      <c r="K16" s="47">
        <f t="shared" si="5"/>
        <v>0</v>
      </c>
      <c r="L16" s="22"/>
      <c r="M16" s="57" t="s">
        <v>8</v>
      </c>
      <c r="N16" s="64" t="s">
        <v>3</v>
      </c>
      <c r="O16" s="65">
        <v>490000</v>
      </c>
      <c r="P16" s="20"/>
      <c r="Q16" s="20"/>
    </row>
    <row r="17" spans="1:17" s="13" customFormat="1" ht="15" hidden="1" customHeight="1" outlineLevel="1" x14ac:dyDescent="0.25">
      <c r="A17" s="48"/>
      <c r="B17" s="85"/>
      <c r="C17" s="85"/>
      <c r="D17" s="33"/>
      <c r="E17" s="8">
        <f t="shared" si="0"/>
        <v>0</v>
      </c>
      <c r="F17" s="34">
        <f t="shared" si="1"/>
        <v>0</v>
      </c>
      <c r="G17" s="87"/>
      <c r="H17" s="14" t="str">
        <f t="shared" si="2"/>
        <v>0</v>
      </c>
      <c r="I17" s="82"/>
      <c r="J17" s="84">
        <f t="shared" si="3"/>
        <v>0</v>
      </c>
      <c r="K17" s="47">
        <f>IFERROR(F17*J17,"-")</f>
        <v>0</v>
      </c>
      <c r="L17" s="22"/>
      <c r="M17" s="52" t="s">
        <v>20</v>
      </c>
      <c r="N17" s="60" t="s">
        <v>4</v>
      </c>
      <c r="O17" s="61">
        <v>340000</v>
      </c>
      <c r="P17" s="20"/>
      <c r="Q17" s="20"/>
    </row>
    <row r="18" spans="1:17" s="13" customFormat="1" ht="15" hidden="1" customHeight="1" outlineLevel="1" x14ac:dyDescent="0.25">
      <c r="A18" s="48"/>
      <c r="B18" s="85"/>
      <c r="C18" s="85"/>
      <c r="D18" s="33"/>
      <c r="E18" s="8">
        <f t="shared" si="0"/>
        <v>0</v>
      </c>
      <c r="F18" s="34">
        <f t="shared" si="1"/>
        <v>0</v>
      </c>
      <c r="G18" s="87"/>
      <c r="H18" s="14" t="str">
        <f t="shared" si="2"/>
        <v>0</v>
      </c>
      <c r="I18" s="82"/>
      <c r="J18" s="84">
        <f t="shared" si="3"/>
        <v>0</v>
      </c>
      <c r="K18" s="47">
        <f t="shared" si="5"/>
        <v>0</v>
      </c>
      <c r="L18" s="22"/>
      <c r="M18" s="53" t="s">
        <v>40</v>
      </c>
      <c r="N18" s="60" t="s">
        <v>4</v>
      </c>
      <c r="O18" s="61">
        <v>390000</v>
      </c>
      <c r="P18" s="20"/>
      <c r="Q18" s="20"/>
    </row>
    <row r="19" spans="1:17" s="13" customFormat="1" ht="15" hidden="1" customHeight="1" outlineLevel="1" x14ac:dyDescent="0.25">
      <c r="A19" s="48"/>
      <c r="B19" s="85"/>
      <c r="C19" s="85"/>
      <c r="D19" s="33"/>
      <c r="E19" s="8">
        <f t="shared" si="0"/>
        <v>0</v>
      </c>
      <c r="F19" s="34">
        <f t="shared" si="1"/>
        <v>0</v>
      </c>
      <c r="G19" s="87"/>
      <c r="H19" s="14" t="str">
        <f t="shared" si="2"/>
        <v>0</v>
      </c>
      <c r="I19" s="82"/>
      <c r="J19" s="84">
        <f t="shared" si="3"/>
        <v>0</v>
      </c>
      <c r="K19" s="47">
        <f t="shared" si="5"/>
        <v>0</v>
      </c>
      <c r="L19" s="22"/>
      <c r="M19" s="53" t="s">
        <v>5</v>
      </c>
      <c r="N19" s="60" t="s">
        <v>4</v>
      </c>
      <c r="O19" s="61">
        <v>430000</v>
      </c>
      <c r="P19" s="20"/>
      <c r="Q19" s="20"/>
    </row>
    <row r="20" spans="1:17" s="13" customFormat="1" ht="15" hidden="1" customHeight="1" outlineLevel="1" x14ac:dyDescent="0.25">
      <c r="A20" s="48"/>
      <c r="B20" s="85"/>
      <c r="C20" s="85"/>
      <c r="D20" s="33"/>
      <c r="E20" s="8">
        <f t="shared" si="0"/>
        <v>0</v>
      </c>
      <c r="F20" s="34">
        <f t="shared" si="1"/>
        <v>0</v>
      </c>
      <c r="G20" s="87"/>
      <c r="H20" s="14" t="str">
        <f t="shared" si="2"/>
        <v>0</v>
      </c>
      <c r="I20" s="82"/>
      <c r="J20" s="84">
        <f t="shared" si="3"/>
        <v>0</v>
      </c>
      <c r="K20" s="47">
        <f t="shared" si="5"/>
        <v>0</v>
      </c>
      <c r="L20" s="22"/>
      <c r="M20" s="53" t="s">
        <v>6</v>
      </c>
      <c r="N20" s="60" t="s">
        <v>4</v>
      </c>
      <c r="O20" s="61">
        <v>510000</v>
      </c>
      <c r="P20" s="20"/>
      <c r="Q20" s="20"/>
    </row>
    <row r="21" spans="1:17" s="13" customFormat="1" ht="15" hidden="1" customHeight="1" outlineLevel="1" x14ac:dyDescent="0.25">
      <c r="A21" s="48"/>
      <c r="B21" s="85"/>
      <c r="C21" s="85"/>
      <c r="D21" s="33"/>
      <c r="E21" s="8">
        <f t="shared" si="0"/>
        <v>0</v>
      </c>
      <c r="F21" s="34">
        <f t="shared" si="1"/>
        <v>0</v>
      </c>
      <c r="G21" s="87"/>
      <c r="H21" s="14" t="str">
        <f t="shared" si="2"/>
        <v>0</v>
      </c>
      <c r="I21" s="82"/>
      <c r="J21" s="84">
        <f t="shared" si="3"/>
        <v>0</v>
      </c>
      <c r="K21" s="47">
        <f t="shared" si="5"/>
        <v>0</v>
      </c>
      <c r="L21" s="22"/>
      <c r="M21" s="53" t="s">
        <v>39</v>
      </c>
      <c r="N21" s="60" t="s">
        <v>4</v>
      </c>
      <c r="O21" s="61">
        <v>270000</v>
      </c>
      <c r="P21" s="20"/>
      <c r="Q21" s="20"/>
    </row>
    <row r="22" spans="1:17" s="13" customFormat="1" ht="15" hidden="1" customHeight="1" outlineLevel="1" x14ac:dyDescent="0.25">
      <c r="A22" s="48"/>
      <c r="B22" s="85"/>
      <c r="C22" s="85"/>
      <c r="D22" s="33"/>
      <c r="E22" s="8">
        <f t="shared" si="0"/>
        <v>0</v>
      </c>
      <c r="F22" s="34">
        <f t="shared" si="1"/>
        <v>0</v>
      </c>
      <c r="G22" s="87"/>
      <c r="H22" s="14" t="str">
        <f t="shared" si="2"/>
        <v>0</v>
      </c>
      <c r="I22" s="82"/>
      <c r="J22" s="84">
        <f t="shared" si="3"/>
        <v>0</v>
      </c>
      <c r="K22" s="47">
        <f t="shared" si="5"/>
        <v>0</v>
      </c>
      <c r="L22" s="22"/>
      <c r="M22" s="52" t="s">
        <v>7</v>
      </c>
      <c r="N22" s="60" t="s">
        <v>4</v>
      </c>
      <c r="O22" s="61">
        <v>180000</v>
      </c>
      <c r="P22" s="20"/>
      <c r="Q22" s="20"/>
    </row>
    <row r="23" spans="1:17" s="13" customFormat="1" ht="15" hidden="1" customHeight="1" outlineLevel="1" x14ac:dyDescent="0.25">
      <c r="A23" s="48"/>
      <c r="B23" s="85"/>
      <c r="C23" s="85"/>
      <c r="D23" s="33"/>
      <c r="E23" s="8">
        <f t="shared" si="0"/>
        <v>0</v>
      </c>
      <c r="F23" s="34">
        <f t="shared" si="1"/>
        <v>0</v>
      </c>
      <c r="G23" s="87"/>
      <c r="H23" s="14" t="str">
        <f t="shared" si="2"/>
        <v>0</v>
      </c>
      <c r="I23" s="82"/>
      <c r="J23" s="84">
        <f t="shared" si="3"/>
        <v>0</v>
      </c>
      <c r="K23" s="47">
        <f t="shared" si="5"/>
        <v>0</v>
      </c>
      <c r="L23" s="22"/>
      <c r="M23" s="53" t="s">
        <v>8</v>
      </c>
      <c r="N23" s="60" t="s">
        <v>4</v>
      </c>
      <c r="O23" s="61">
        <v>630000</v>
      </c>
      <c r="P23" s="20"/>
      <c r="Q23" s="20"/>
    </row>
    <row r="24" spans="1:17" s="13" customFormat="1" ht="15" hidden="1" customHeight="1" outlineLevel="1" x14ac:dyDescent="0.25">
      <c r="A24" s="48"/>
      <c r="B24" s="85"/>
      <c r="C24" s="85"/>
      <c r="D24" s="33"/>
      <c r="E24" s="8">
        <f t="shared" si="0"/>
        <v>0</v>
      </c>
      <c r="F24" s="34">
        <f t="shared" si="1"/>
        <v>0</v>
      </c>
      <c r="G24" s="87"/>
      <c r="H24" s="14" t="str">
        <f t="shared" si="2"/>
        <v>0</v>
      </c>
      <c r="I24" s="82"/>
      <c r="J24" s="84">
        <f t="shared" si="3"/>
        <v>0</v>
      </c>
      <c r="K24" s="47">
        <f t="shared" si="5"/>
        <v>0</v>
      </c>
      <c r="L24" s="22"/>
      <c r="M24" s="54" t="s">
        <v>20</v>
      </c>
      <c r="N24" s="66" t="s">
        <v>31</v>
      </c>
      <c r="O24" s="67">
        <v>570000</v>
      </c>
      <c r="P24" s="20"/>
      <c r="Q24" s="20"/>
    </row>
    <row r="25" spans="1:17" s="13" customFormat="1" ht="15" hidden="1" customHeight="1" outlineLevel="1" x14ac:dyDescent="0.25">
      <c r="A25" s="48"/>
      <c r="B25" s="85"/>
      <c r="C25" s="85"/>
      <c r="D25" s="33"/>
      <c r="E25" s="8">
        <f t="shared" si="0"/>
        <v>0</v>
      </c>
      <c r="F25" s="34">
        <f t="shared" si="1"/>
        <v>0</v>
      </c>
      <c r="G25" s="87"/>
      <c r="H25" s="14" t="str">
        <f t="shared" si="2"/>
        <v>0</v>
      </c>
      <c r="I25" s="82"/>
      <c r="J25" s="84">
        <f t="shared" si="3"/>
        <v>0</v>
      </c>
      <c r="K25" s="47">
        <f t="shared" si="5"/>
        <v>0</v>
      </c>
      <c r="L25" s="22"/>
      <c r="M25" s="55" t="s">
        <v>40</v>
      </c>
      <c r="N25" s="66" t="s">
        <v>31</v>
      </c>
      <c r="O25" s="67">
        <v>590000</v>
      </c>
      <c r="P25" s="20"/>
      <c r="Q25" s="20"/>
    </row>
    <row r="26" spans="1:17" s="13" customFormat="1" ht="15" hidden="1" customHeight="1" outlineLevel="1" x14ac:dyDescent="0.25">
      <c r="A26" s="48"/>
      <c r="B26" s="85"/>
      <c r="C26" s="85"/>
      <c r="D26" s="33"/>
      <c r="E26" s="8">
        <f t="shared" si="0"/>
        <v>0</v>
      </c>
      <c r="F26" s="34">
        <f t="shared" si="1"/>
        <v>0</v>
      </c>
      <c r="G26" s="87"/>
      <c r="H26" s="14" t="str">
        <f t="shared" si="2"/>
        <v>0</v>
      </c>
      <c r="I26" s="82"/>
      <c r="J26" s="84">
        <f t="shared" si="3"/>
        <v>0</v>
      </c>
      <c r="K26" s="47">
        <f t="shared" si="5"/>
        <v>0</v>
      </c>
      <c r="L26" s="22"/>
      <c r="M26" s="55" t="s">
        <v>5</v>
      </c>
      <c r="N26" s="66" t="s">
        <v>31</v>
      </c>
      <c r="O26" s="67">
        <v>610000</v>
      </c>
      <c r="P26" s="20"/>
      <c r="Q26" s="20"/>
    </row>
    <row r="27" spans="1:17" s="13" customFormat="1" ht="15" hidden="1" customHeight="1" outlineLevel="1" x14ac:dyDescent="0.25">
      <c r="A27" s="48"/>
      <c r="B27" s="85"/>
      <c r="C27" s="85"/>
      <c r="D27" s="33"/>
      <c r="E27" s="8">
        <f t="shared" si="0"/>
        <v>0</v>
      </c>
      <c r="F27" s="34">
        <f t="shared" si="1"/>
        <v>0</v>
      </c>
      <c r="G27" s="87"/>
      <c r="H27" s="14" t="str">
        <f t="shared" si="2"/>
        <v>0</v>
      </c>
      <c r="I27" s="82"/>
      <c r="J27" s="84">
        <f t="shared" si="3"/>
        <v>0</v>
      </c>
      <c r="K27" s="47">
        <f t="shared" si="5"/>
        <v>0</v>
      </c>
      <c r="L27" s="22"/>
      <c r="M27" s="55" t="s">
        <v>6</v>
      </c>
      <c r="N27" s="66" t="s">
        <v>31</v>
      </c>
      <c r="O27" s="67">
        <v>730000</v>
      </c>
      <c r="P27" s="20"/>
      <c r="Q27" s="20"/>
    </row>
    <row r="28" spans="1:17" s="13" customFormat="1" ht="15" hidden="1" customHeight="1" outlineLevel="1" x14ac:dyDescent="0.25">
      <c r="A28" s="48"/>
      <c r="B28" s="85"/>
      <c r="C28" s="85"/>
      <c r="D28" s="33"/>
      <c r="E28" s="8">
        <f t="shared" si="0"/>
        <v>0</v>
      </c>
      <c r="F28" s="34">
        <f t="shared" si="1"/>
        <v>0</v>
      </c>
      <c r="G28" s="87"/>
      <c r="H28" s="14" t="str">
        <f t="shared" si="2"/>
        <v>0</v>
      </c>
      <c r="I28" s="82"/>
      <c r="J28" s="84">
        <f t="shared" si="3"/>
        <v>0</v>
      </c>
      <c r="K28" s="47">
        <f t="shared" si="5"/>
        <v>0</v>
      </c>
      <c r="L28" s="22"/>
      <c r="M28" s="55" t="s">
        <v>39</v>
      </c>
      <c r="N28" s="66" t="s">
        <v>31</v>
      </c>
      <c r="O28" s="67">
        <v>450000</v>
      </c>
    </row>
    <row r="29" spans="1:17" s="13" customFormat="1" ht="15" hidden="1" customHeight="1" outlineLevel="1" x14ac:dyDescent="0.25">
      <c r="A29" s="48"/>
      <c r="B29" s="85"/>
      <c r="C29" s="85"/>
      <c r="D29" s="33"/>
      <c r="E29" s="8">
        <f t="shared" si="0"/>
        <v>0</v>
      </c>
      <c r="F29" s="34">
        <f t="shared" si="1"/>
        <v>0</v>
      </c>
      <c r="G29" s="87"/>
      <c r="H29" s="14" t="str">
        <f t="shared" si="2"/>
        <v>0</v>
      </c>
      <c r="I29" s="82"/>
      <c r="J29" s="84">
        <f t="shared" si="3"/>
        <v>0</v>
      </c>
      <c r="K29" s="47">
        <f t="shared" si="5"/>
        <v>0</v>
      </c>
      <c r="L29" s="22"/>
      <c r="M29" s="54" t="s">
        <v>7</v>
      </c>
      <c r="N29" s="66" t="s">
        <v>31</v>
      </c>
      <c r="O29" s="67">
        <v>270000</v>
      </c>
      <c r="P29" s="20"/>
      <c r="Q29" s="20"/>
    </row>
    <row r="30" spans="1:17" s="13" customFormat="1" ht="15" hidden="1" customHeight="1" outlineLevel="1" x14ac:dyDescent="0.25">
      <c r="A30" s="48"/>
      <c r="B30" s="85"/>
      <c r="C30" s="85"/>
      <c r="D30" s="33"/>
      <c r="E30" s="8">
        <f t="shared" si="0"/>
        <v>0</v>
      </c>
      <c r="F30" s="34">
        <f t="shared" si="1"/>
        <v>0</v>
      </c>
      <c r="G30" s="87"/>
      <c r="H30" s="14" t="str">
        <f t="shared" si="2"/>
        <v>0</v>
      </c>
      <c r="I30" s="82"/>
      <c r="J30" s="84">
        <f t="shared" si="3"/>
        <v>0</v>
      </c>
      <c r="K30" s="47">
        <f t="shared" si="5"/>
        <v>0</v>
      </c>
      <c r="L30" s="22"/>
      <c r="M30" s="55" t="s">
        <v>8</v>
      </c>
      <c r="N30" s="66" t="s">
        <v>31</v>
      </c>
      <c r="O30" s="67">
        <v>800000</v>
      </c>
      <c r="P30" s="20"/>
      <c r="Q30" s="20"/>
    </row>
    <row r="31" spans="1:17" s="13" customFormat="1" ht="15" hidden="1" customHeight="1" outlineLevel="1" x14ac:dyDescent="0.25">
      <c r="A31" s="48"/>
      <c r="B31" s="85"/>
      <c r="C31" s="85"/>
      <c r="D31" s="33"/>
      <c r="E31" s="8">
        <f t="shared" si="0"/>
        <v>0</v>
      </c>
      <c r="F31" s="34">
        <f t="shared" si="1"/>
        <v>0</v>
      </c>
      <c r="G31" s="87"/>
      <c r="H31" s="14" t="str">
        <f t="shared" si="2"/>
        <v>0</v>
      </c>
      <c r="I31" s="82"/>
      <c r="J31" s="84">
        <f t="shared" si="3"/>
        <v>0</v>
      </c>
      <c r="K31" s="47">
        <f t="shared" si="5"/>
        <v>0</v>
      </c>
      <c r="L31" s="22"/>
      <c r="M31" s="58" t="s">
        <v>20</v>
      </c>
      <c r="N31" s="62" t="s">
        <v>32</v>
      </c>
      <c r="O31" s="63">
        <v>630000</v>
      </c>
      <c r="P31" s="20"/>
      <c r="Q31" s="20"/>
    </row>
    <row r="32" spans="1:17" s="13" customFormat="1" ht="15" hidden="1" customHeight="1" outlineLevel="1" x14ac:dyDescent="0.25">
      <c r="A32" s="48"/>
      <c r="B32" s="86"/>
      <c r="C32" s="86"/>
      <c r="D32" s="33"/>
      <c r="E32" s="9">
        <f t="shared" si="0"/>
        <v>0</v>
      </c>
      <c r="F32" s="34">
        <f t="shared" si="1"/>
        <v>0</v>
      </c>
      <c r="G32" s="88"/>
      <c r="H32" s="14" t="str">
        <f>IF(G32="Neu","0,4",IF(G32="gebraucht","0,2","0"))</f>
        <v>0</v>
      </c>
      <c r="I32" s="82"/>
      <c r="J32" s="84">
        <f t="shared" si="3"/>
        <v>0</v>
      </c>
      <c r="K32" s="47">
        <f t="shared" si="5"/>
        <v>0</v>
      </c>
      <c r="L32" s="22"/>
      <c r="M32" s="59" t="s">
        <v>40</v>
      </c>
      <c r="N32" s="62" t="s">
        <v>32</v>
      </c>
      <c r="O32" s="63">
        <v>650000</v>
      </c>
      <c r="P32" s="20"/>
      <c r="Q32" s="20"/>
    </row>
    <row r="33" spans="1:17" s="13" customFormat="1" ht="15" hidden="1" customHeight="1" outlineLevel="1" x14ac:dyDescent="0.25">
      <c r="A33" s="48"/>
      <c r="B33" s="85"/>
      <c r="C33" s="85"/>
      <c r="D33" s="33"/>
      <c r="E33" s="8">
        <f t="shared" si="0"/>
        <v>0</v>
      </c>
      <c r="F33" s="34">
        <f t="shared" si="1"/>
        <v>0</v>
      </c>
      <c r="G33" s="87"/>
      <c r="H33" s="14" t="str">
        <f t="shared" si="2"/>
        <v>0</v>
      </c>
      <c r="I33" s="82"/>
      <c r="J33" s="84">
        <f t="shared" si="3"/>
        <v>0</v>
      </c>
      <c r="K33" s="47">
        <f t="shared" si="5"/>
        <v>0</v>
      </c>
      <c r="L33" s="22"/>
      <c r="M33" s="59" t="s">
        <v>5</v>
      </c>
      <c r="N33" s="62" t="s">
        <v>32</v>
      </c>
      <c r="O33" s="63">
        <v>680000</v>
      </c>
      <c r="P33" s="20"/>
      <c r="Q33" s="20"/>
    </row>
    <row r="34" spans="1:17" s="13" customFormat="1" ht="15" hidden="1" customHeight="1" outlineLevel="1" x14ac:dyDescent="0.25">
      <c r="A34" s="48"/>
      <c r="B34" s="85"/>
      <c r="C34" s="85"/>
      <c r="D34" s="33"/>
      <c r="E34" s="8">
        <f t="shared" ref="E34:E56" si="6">INDEX( $O$2:$O$51,MATCH(1,INDEX((B34=$M$2:$M$51)*(C34=$N$2:$N$51),0,1),0))</f>
        <v>0</v>
      </c>
      <c r="F34" s="34">
        <f t="shared" ref="F34:F56" si="7">IF(D34&gt;E34,E34,D34)</f>
        <v>0</v>
      </c>
      <c r="G34" s="87"/>
      <c r="H34" s="14" t="str">
        <f t="shared" si="2"/>
        <v>0</v>
      </c>
      <c r="I34" s="82"/>
      <c r="J34" s="84">
        <f t="shared" si="3"/>
        <v>0</v>
      </c>
      <c r="K34" s="47">
        <f>IFERROR(F34*J34,"-")</f>
        <v>0</v>
      </c>
      <c r="L34" s="22"/>
      <c r="M34" s="59" t="s">
        <v>6</v>
      </c>
      <c r="N34" s="62" t="s">
        <v>32</v>
      </c>
      <c r="O34" s="63">
        <v>800000</v>
      </c>
      <c r="P34" s="20"/>
      <c r="Q34" s="20"/>
    </row>
    <row r="35" spans="1:17" s="13" customFormat="1" ht="15" hidden="1" customHeight="1" outlineLevel="1" x14ac:dyDescent="0.25">
      <c r="A35" s="48"/>
      <c r="B35" s="85"/>
      <c r="C35" s="85"/>
      <c r="D35" s="33"/>
      <c r="E35" s="8">
        <f t="shared" si="6"/>
        <v>0</v>
      </c>
      <c r="F35" s="34">
        <f t="shared" si="7"/>
        <v>0</v>
      </c>
      <c r="G35" s="87"/>
      <c r="H35" s="14" t="str">
        <f t="shared" si="2"/>
        <v>0</v>
      </c>
      <c r="I35" s="82"/>
      <c r="J35" s="84">
        <f t="shared" si="3"/>
        <v>0</v>
      </c>
      <c r="K35" s="47">
        <f t="shared" ref="K35:K50" si="8">IFERROR(F35*J35,"-")</f>
        <v>0</v>
      </c>
      <c r="L35" s="22"/>
      <c r="M35" s="59" t="s">
        <v>39</v>
      </c>
      <c r="N35" s="62" t="s">
        <v>32</v>
      </c>
      <c r="O35" s="63">
        <v>550000</v>
      </c>
      <c r="P35" s="20"/>
      <c r="Q35" s="20"/>
    </row>
    <row r="36" spans="1:17" s="13" customFormat="1" ht="15" hidden="1" customHeight="1" outlineLevel="1" x14ac:dyDescent="0.25">
      <c r="A36" s="48"/>
      <c r="B36" s="85"/>
      <c r="C36" s="85"/>
      <c r="D36" s="33"/>
      <c r="E36" s="8">
        <f t="shared" si="6"/>
        <v>0</v>
      </c>
      <c r="F36" s="34">
        <f t="shared" si="7"/>
        <v>0</v>
      </c>
      <c r="G36" s="87"/>
      <c r="H36" s="14" t="str">
        <f t="shared" si="2"/>
        <v>0</v>
      </c>
      <c r="I36" s="82"/>
      <c r="J36" s="84">
        <f t="shared" si="3"/>
        <v>0</v>
      </c>
      <c r="K36" s="47">
        <f t="shared" si="8"/>
        <v>0</v>
      </c>
      <c r="L36" s="22"/>
      <c r="M36" s="58" t="s">
        <v>7</v>
      </c>
      <c r="N36" s="62" t="s">
        <v>32</v>
      </c>
      <c r="O36" s="63">
        <v>340000</v>
      </c>
      <c r="P36" s="20"/>
      <c r="Q36" s="20"/>
    </row>
    <row r="37" spans="1:17" s="13" customFormat="1" ht="15" hidden="1" customHeight="1" outlineLevel="1" x14ac:dyDescent="0.25">
      <c r="A37" s="48"/>
      <c r="B37" s="85"/>
      <c r="C37" s="85"/>
      <c r="D37" s="33"/>
      <c r="E37" s="8">
        <f t="shared" si="6"/>
        <v>0</v>
      </c>
      <c r="F37" s="34">
        <f t="shared" si="7"/>
        <v>0</v>
      </c>
      <c r="G37" s="87"/>
      <c r="H37" s="14" t="str">
        <f t="shared" si="2"/>
        <v>0</v>
      </c>
      <c r="I37" s="82"/>
      <c r="J37" s="84">
        <f t="shared" si="3"/>
        <v>0</v>
      </c>
      <c r="K37" s="47">
        <f t="shared" si="8"/>
        <v>0</v>
      </c>
      <c r="L37" s="22"/>
      <c r="M37" s="59" t="s">
        <v>8</v>
      </c>
      <c r="N37" s="62" t="s">
        <v>32</v>
      </c>
      <c r="O37" s="63">
        <v>860000</v>
      </c>
      <c r="P37" s="20"/>
      <c r="Q37" s="20"/>
    </row>
    <row r="38" spans="1:17" s="13" customFormat="1" ht="15" hidden="1" customHeight="1" outlineLevel="1" x14ac:dyDescent="0.25">
      <c r="A38" s="48"/>
      <c r="B38" s="85"/>
      <c r="C38" s="85"/>
      <c r="D38" s="33"/>
      <c r="E38" s="8">
        <f t="shared" si="6"/>
        <v>0</v>
      </c>
      <c r="F38" s="34">
        <f t="shared" si="7"/>
        <v>0</v>
      </c>
      <c r="G38" s="87"/>
      <c r="H38" s="14" t="str">
        <f t="shared" si="2"/>
        <v>0</v>
      </c>
      <c r="I38" s="82"/>
      <c r="J38" s="84">
        <f t="shared" si="3"/>
        <v>0</v>
      </c>
      <c r="K38" s="47">
        <f t="shared" si="8"/>
        <v>0</v>
      </c>
      <c r="L38" s="22"/>
      <c r="M38" s="56" t="s">
        <v>20</v>
      </c>
      <c r="N38" s="64" t="s">
        <v>33</v>
      </c>
      <c r="O38" s="65">
        <v>245000</v>
      </c>
      <c r="P38" s="20"/>
      <c r="Q38" s="20"/>
    </row>
    <row r="39" spans="1:17" s="13" customFormat="1" ht="15" hidden="1" customHeight="1" outlineLevel="1" x14ac:dyDescent="0.25">
      <c r="A39" s="48"/>
      <c r="B39" s="85"/>
      <c r="C39" s="85"/>
      <c r="D39" s="33"/>
      <c r="E39" s="8">
        <f t="shared" si="6"/>
        <v>0</v>
      </c>
      <c r="F39" s="34">
        <f t="shared" si="7"/>
        <v>0</v>
      </c>
      <c r="G39" s="87"/>
      <c r="H39" s="14" t="str">
        <f t="shared" si="2"/>
        <v>0</v>
      </c>
      <c r="I39" s="82"/>
      <c r="J39" s="84">
        <f t="shared" si="3"/>
        <v>0</v>
      </c>
      <c r="K39" s="47">
        <f t="shared" si="8"/>
        <v>0</v>
      </c>
      <c r="L39" s="22"/>
      <c r="M39" s="57" t="s">
        <v>40</v>
      </c>
      <c r="N39" s="64" t="s">
        <v>33</v>
      </c>
      <c r="O39" s="65">
        <v>275000</v>
      </c>
      <c r="P39" s="20"/>
      <c r="Q39" s="20"/>
    </row>
    <row r="40" spans="1:17" s="13" customFormat="1" ht="15" hidden="1" customHeight="1" outlineLevel="1" x14ac:dyDescent="0.25">
      <c r="A40" s="48"/>
      <c r="B40" s="85"/>
      <c r="C40" s="85"/>
      <c r="D40" s="33"/>
      <c r="E40" s="8">
        <f t="shared" si="6"/>
        <v>0</v>
      </c>
      <c r="F40" s="34">
        <f t="shared" si="7"/>
        <v>0</v>
      </c>
      <c r="G40" s="87"/>
      <c r="H40" s="14" t="str">
        <f t="shared" si="2"/>
        <v>0</v>
      </c>
      <c r="I40" s="82"/>
      <c r="J40" s="84">
        <f t="shared" si="3"/>
        <v>0</v>
      </c>
      <c r="K40" s="47">
        <f t="shared" si="8"/>
        <v>0</v>
      </c>
      <c r="L40" s="22"/>
      <c r="M40" s="57" t="s">
        <v>5</v>
      </c>
      <c r="N40" s="64" t="s">
        <v>33</v>
      </c>
      <c r="O40" s="65">
        <v>305000</v>
      </c>
      <c r="P40" s="20"/>
      <c r="Q40" s="20"/>
    </row>
    <row r="41" spans="1:17" s="13" customFormat="1" ht="15" hidden="1" customHeight="1" outlineLevel="1" x14ac:dyDescent="0.25">
      <c r="A41" s="48"/>
      <c r="B41" s="85"/>
      <c r="C41" s="85"/>
      <c r="D41" s="33"/>
      <c r="E41" s="8">
        <f t="shared" si="6"/>
        <v>0</v>
      </c>
      <c r="F41" s="34">
        <f t="shared" si="7"/>
        <v>0</v>
      </c>
      <c r="G41" s="87"/>
      <c r="H41" s="14" t="str">
        <f t="shared" si="2"/>
        <v>0</v>
      </c>
      <c r="I41" s="82"/>
      <c r="J41" s="84">
        <f t="shared" si="3"/>
        <v>0</v>
      </c>
      <c r="K41" s="47">
        <f t="shared" si="8"/>
        <v>0</v>
      </c>
      <c r="L41" s="22"/>
      <c r="M41" s="57" t="s">
        <v>6</v>
      </c>
      <c r="N41" s="64" t="s">
        <v>33</v>
      </c>
      <c r="O41" s="65">
        <v>355000</v>
      </c>
      <c r="P41" s="20"/>
      <c r="Q41" s="20"/>
    </row>
    <row r="42" spans="1:17" s="13" customFormat="1" ht="15" hidden="1" customHeight="1" outlineLevel="1" x14ac:dyDescent="0.25">
      <c r="A42" s="48"/>
      <c r="B42" s="85"/>
      <c r="C42" s="85"/>
      <c r="D42" s="33"/>
      <c r="E42" s="8">
        <f t="shared" si="6"/>
        <v>0</v>
      </c>
      <c r="F42" s="34">
        <f t="shared" si="7"/>
        <v>0</v>
      </c>
      <c r="G42" s="87"/>
      <c r="H42" s="14" t="str">
        <f t="shared" si="2"/>
        <v>0</v>
      </c>
      <c r="I42" s="82"/>
      <c r="J42" s="84">
        <f t="shared" si="3"/>
        <v>0</v>
      </c>
      <c r="K42" s="47">
        <f t="shared" si="8"/>
        <v>0</v>
      </c>
      <c r="L42" s="22"/>
      <c r="M42" s="57" t="s">
        <v>39</v>
      </c>
      <c r="N42" s="64" t="s">
        <v>33</v>
      </c>
      <c r="O42" s="65">
        <v>205000</v>
      </c>
      <c r="P42" s="20"/>
      <c r="Q42" s="20"/>
    </row>
    <row r="43" spans="1:17" s="13" customFormat="1" ht="15" hidden="1" customHeight="1" outlineLevel="1" x14ac:dyDescent="0.25">
      <c r="A43" s="48"/>
      <c r="B43" s="85"/>
      <c r="C43" s="85"/>
      <c r="D43" s="33"/>
      <c r="E43" s="8">
        <f t="shared" si="6"/>
        <v>0</v>
      </c>
      <c r="F43" s="34">
        <f t="shared" si="7"/>
        <v>0</v>
      </c>
      <c r="G43" s="87"/>
      <c r="H43" s="14" t="str">
        <f t="shared" si="2"/>
        <v>0</v>
      </c>
      <c r="I43" s="82"/>
      <c r="J43" s="84">
        <f t="shared" si="3"/>
        <v>0</v>
      </c>
      <c r="K43" s="47">
        <f t="shared" si="8"/>
        <v>0</v>
      </c>
      <c r="L43" s="22"/>
      <c r="M43" s="56" t="s">
        <v>7</v>
      </c>
      <c r="N43" s="64" t="s">
        <v>33</v>
      </c>
      <c r="O43" s="65">
        <v>135000</v>
      </c>
      <c r="P43" s="20"/>
      <c r="Q43" s="20"/>
    </row>
    <row r="44" spans="1:17" s="13" customFormat="1" ht="15" hidden="1" customHeight="1" outlineLevel="1" x14ac:dyDescent="0.25">
      <c r="A44" s="48"/>
      <c r="B44" s="85"/>
      <c r="C44" s="85"/>
      <c r="D44" s="33"/>
      <c r="E44" s="8">
        <f t="shared" si="6"/>
        <v>0</v>
      </c>
      <c r="F44" s="34">
        <f t="shared" si="7"/>
        <v>0</v>
      </c>
      <c r="G44" s="87"/>
      <c r="H44" s="14" t="str">
        <f>IF(G44="Neu","0,4",IF(G44="gebraucht","0,2","0"))</f>
        <v>0</v>
      </c>
      <c r="I44" s="82"/>
      <c r="J44" s="84">
        <f t="shared" si="3"/>
        <v>0</v>
      </c>
      <c r="K44" s="47">
        <f t="shared" si="8"/>
        <v>0</v>
      </c>
      <c r="L44" s="22"/>
      <c r="M44" s="57" t="s">
        <v>8</v>
      </c>
      <c r="N44" s="64" t="s">
        <v>33</v>
      </c>
      <c r="O44" s="65">
        <v>445000</v>
      </c>
      <c r="P44" s="20"/>
      <c r="Q44" s="20"/>
    </row>
    <row r="45" spans="1:17" s="13" customFormat="1" ht="15" hidden="1" customHeight="1" outlineLevel="1" x14ac:dyDescent="0.25">
      <c r="A45" s="48"/>
      <c r="B45" s="85"/>
      <c r="C45" s="85"/>
      <c r="D45" s="33"/>
      <c r="E45" s="8">
        <f t="shared" si="6"/>
        <v>0</v>
      </c>
      <c r="F45" s="34">
        <f t="shared" si="7"/>
        <v>0</v>
      </c>
      <c r="G45" s="87"/>
      <c r="H45" s="14" t="str">
        <f t="shared" si="2"/>
        <v>0</v>
      </c>
      <c r="I45" s="82"/>
      <c r="J45" s="84">
        <f t="shared" si="3"/>
        <v>0</v>
      </c>
      <c r="K45" s="47">
        <f t="shared" si="8"/>
        <v>0</v>
      </c>
      <c r="L45" s="22"/>
      <c r="M45" s="59" t="s">
        <v>42</v>
      </c>
      <c r="N45" s="62"/>
      <c r="O45" s="63">
        <v>12000</v>
      </c>
      <c r="P45" s="20"/>
      <c r="Q45" s="20"/>
    </row>
    <row r="46" spans="1:17" s="13" customFormat="1" ht="15" hidden="1" customHeight="1" outlineLevel="1" x14ac:dyDescent="0.25">
      <c r="A46" s="48"/>
      <c r="B46" s="85"/>
      <c r="C46" s="85"/>
      <c r="D46" s="33"/>
      <c r="E46" s="8">
        <f t="shared" si="6"/>
        <v>0</v>
      </c>
      <c r="F46" s="34">
        <f t="shared" si="7"/>
        <v>0</v>
      </c>
      <c r="G46" s="87"/>
      <c r="H46" s="14" t="str">
        <f t="shared" si="2"/>
        <v>0</v>
      </c>
      <c r="I46" s="82"/>
      <c r="J46" s="84">
        <f t="shared" si="3"/>
        <v>0</v>
      </c>
      <c r="K46" s="47">
        <f t="shared" si="8"/>
        <v>0</v>
      </c>
      <c r="L46" s="22"/>
      <c r="M46" s="52" t="s">
        <v>20</v>
      </c>
      <c r="N46" s="60" t="s">
        <v>34</v>
      </c>
      <c r="O46" s="61">
        <v>290000</v>
      </c>
      <c r="P46" s="20"/>
      <c r="Q46" s="20"/>
    </row>
    <row r="47" spans="1:17" s="13" customFormat="1" ht="15" hidden="1" customHeight="1" outlineLevel="1" x14ac:dyDescent="0.25">
      <c r="A47" s="48"/>
      <c r="B47" s="85"/>
      <c r="C47" s="85"/>
      <c r="D47" s="33"/>
      <c r="E47" s="8">
        <f t="shared" si="6"/>
        <v>0</v>
      </c>
      <c r="F47" s="34">
        <f t="shared" si="7"/>
        <v>0</v>
      </c>
      <c r="G47" s="87"/>
      <c r="H47" s="14" t="str">
        <f t="shared" si="2"/>
        <v>0</v>
      </c>
      <c r="I47" s="82"/>
      <c r="J47" s="84">
        <f t="shared" si="3"/>
        <v>0</v>
      </c>
      <c r="K47" s="47">
        <f t="shared" si="8"/>
        <v>0</v>
      </c>
      <c r="L47" s="22"/>
      <c r="M47" s="53" t="s">
        <v>40</v>
      </c>
      <c r="N47" s="60" t="s">
        <v>34</v>
      </c>
      <c r="O47" s="61">
        <v>315000</v>
      </c>
      <c r="P47" s="20"/>
      <c r="Q47" s="20"/>
    </row>
    <row r="48" spans="1:17" s="13" customFormat="1" ht="15" hidden="1" customHeight="1" outlineLevel="1" x14ac:dyDescent="0.25">
      <c r="A48" s="48"/>
      <c r="B48" s="85"/>
      <c r="C48" s="85"/>
      <c r="D48" s="33"/>
      <c r="E48" s="8">
        <f t="shared" si="6"/>
        <v>0</v>
      </c>
      <c r="F48" s="34">
        <f t="shared" si="7"/>
        <v>0</v>
      </c>
      <c r="G48" s="87"/>
      <c r="H48" s="14" t="str">
        <f t="shared" si="2"/>
        <v>0</v>
      </c>
      <c r="I48" s="82"/>
      <c r="J48" s="84">
        <f t="shared" si="3"/>
        <v>0</v>
      </c>
      <c r="K48" s="47">
        <f t="shared" si="8"/>
        <v>0</v>
      </c>
      <c r="L48" s="22"/>
      <c r="M48" s="53" t="s">
        <v>5</v>
      </c>
      <c r="N48" s="60" t="s">
        <v>34</v>
      </c>
      <c r="O48" s="61">
        <v>345000</v>
      </c>
      <c r="P48" s="20"/>
      <c r="Q48" s="20"/>
    </row>
    <row r="49" spans="1:17" s="13" customFormat="1" ht="15" hidden="1" customHeight="1" outlineLevel="1" x14ac:dyDescent="0.25">
      <c r="A49" s="48"/>
      <c r="B49" s="85"/>
      <c r="C49" s="85"/>
      <c r="D49" s="33"/>
      <c r="E49" s="8">
        <f t="shared" si="6"/>
        <v>0</v>
      </c>
      <c r="F49" s="34">
        <f t="shared" si="7"/>
        <v>0</v>
      </c>
      <c r="G49" s="87"/>
      <c r="H49" s="14" t="str">
        <f t="shared" si="2"/>
        <v>0</v>
      </c>
      <c r="I49" s="82"/>
      <c r="J49" s="84">
        <f t="shared" si="3"/>
        <v>0</v>
      </c>
      <c r="K49" s="47">
        <f t="shared" si="8"/>
        <v>0</v>
      </c>
      <c r="L49" s="22"/>
      <c r="M49" s="53" t="s">
        <v>6</v>
      </c>
      <c r="N49" s="60" t="s">
        <v>34</v>
      </c>
      <c r="O49" s="61">
        <v>415000</v>
      </c>
      <c r="P49" s="20"/>
      <c r="Q49" s="20"/>
    </row>
    <row r="50" spans="1:17" s="13" customFormat="1" hidden="1" outlineLevel="1" x14ac:dyDescent="0.25">
      <c r="A50" s="48"/>
      <c r="B50" s="85"/>
      <c r="C50" s="85"/>
      <c r="D50" s="33"/>
      <c r="E50" s="8">
        <f t="shared" si="6"/>
        <v>0</v>
      </c>
      <c r="F50" s="34">
        <f t="shared" si="7"/>
        <v>0</v>
      </c>
      <c r="G50" s="87"/>
      <c r="H50" s="14" t="str">
        <f t="shared" si="2"/>
        <v>0</v>
      </c>
      <c r="I50" s="82"/>
      <c r="J50" s="84">
        <f t="shared" si="3"/>
        <v>0</v>
      </c>
      <c r="K50" s="47">
        <f t="shared" si="8"/>
        <v>0</v>
      </c>
      <c r="L50" s="22"/>
      <c r="M50" s="53" t="s">
        <v>39</v>
      </c>
      <c r="N50" s="60" t="s">
        <v>34</v>
      </c>
      <c r="O50" s="61">
        <v>235000</v>
      </c>
      <c r="P50" s="20"/>
      <c r="Q50" s="20"/>
    </row>
    <row r="51" spans="1:17" s="13" customFormat="1" ht="15" hidden="1" customHeight="1" outlineLevel="1" x14ac:dyDescent="0.25">
      <c r="A51" s="48"/>
      <c r="B51" s="85"/>
      <c r="C51" s="85"/>
      <c r="D51" s="33"/>
      <c r="E51" s="8">
        <f t="shared" si="6"/>
        <v>0</v>
      </c>
      <c r="F51" s="34">
        <f t="shared" si="7"/>
        <v>0</v>
      </c>
      <c r="G51" s="87"/>
      <c r="H51" s="14" t="str">
        <f t="shared" si="2"/>
        <v>0</v>
      </c>
      <c r="I51" s="82"/>
      <c r="J51" s="84">
        <f t="shared" si="3"/>
        <v>0</v>
      </c>
      <c r="K51" s="47">
        <f t="shared" si="5"/>
        <v>0</v>
      </c>
      <c r="L51" s="22"/>
      <c r="M51" s="52" t="s">
        <v>7</v>
      </c>
      <c r="N51" s="60" t="s">
        <v>34</v>
      </c>
      <c r="O51" s="61">
        <v>175000</v>
      </c>
      <c r="P51" s="20"/>
      <c r="Q51" s="20"/>
    </row>
    <row r="52" spans="1:17" s="13" customFormat="1" hidden="1" outlineLevel="1" x14ac:dyDescent="0.25">
      <c r="A52" s="48"/>
      <c r="B52" s="85"/>
      <c r="C52" s="85"/>
      <c r="D52" s="33"/>
      <c r="E52" s="8">
        <f t="shared" si="6"/>
        <v>0</v>
      </c>
      <c r="F52" s="34">
        <f t="shared" si="7"/>
        <v>0</v>
      </c>
      <c r="G52" s="87"/>
      <c r="H52" s="14" t="str">
        <f t="shared" si="2"/>
        <v>0</v>
      </c>
      <c r="I52" s="82"/>
      <c r="J52" s="84">
        <f t="shared" si="3"/>
        <v>0</v>
      </c>
      <c r="K52" s="47">
        <f t="shared" si="5"/>
        <v>0</v>
      </c>
      <c r="L52" s="22"/>
      <c r="M52" s="53" t="s">
        <v>8</v>
      </c>
      <c r="N52" s="60" t="s">
        <v>34</v>
      </c>
      <c r="O52" s="61">
        <v>505000</v>
      </c>
      <c r="P52" s="20"/>
      <c r="Q52" s="20"/>
    </row>
    <row r="53" spans="1:17" s="13" customFormat="1" ht="12.75" hidden="1" outlineLevel="1" x14ac:dyDescent="0.2">
      <c r="A53" s="48"/>
      <c r="B53" s="85"/>
      <c r="C53" s="85"/>
      <c r="D53" s="33"/>
      <c r="E53" s="8">
        <f t="shared" si="6"/>
        <v>0</v>
      </c>
      <c r="F53" s="34">
        <f t="shared" si="7"/>
        <v>0</v>
      </c>
      <c r="G53" s="87"/>
      <c r="H53" s="14" t="str">
        <f t="shared" si="2"/>
        <v>0</v>
      </c>
      <c r="I53" s="82"/>
      <c r="J53" s="84">
        <f t="shared" ref="J53:J56" si="9">IFERROR(H53*I53,"-")</f>
        <v>0</v>
      </c>
      <c r="K53" s="47">
        <f t="shared" ref="K53:K56" si="10">IFERROR(F53*J53,"-")</f>
        <v>0</v>
      </c>
      <c r="L53" s="35"/>
      <c r="M53" s="93"/>
      <c r="N53" s="93"/>
      <c r="O53" s="93"/>
      <c r="P53" s="20"/>
      <c r="Q53" s="20"/>
    </row>
    <row r="54" spans="1:17" s="13" customFormat="1" ht="12.75" hidden="1" outlineLevel="1" x14ac:dyDescent="0.2">
      <c r="A54" s="48"/>
      <c r="B54" s="85"/>
      <c r="C54" s="85"/>
      <c r="D54" s="33"/>
      <c r="E54" s="8">
        <f t="shared" si="6"/>
        <v>0</v>
      </c>
      <c r="F54" s="34">
        <f t="shared" si="7"/>
        <v>0</v>
      </c>
      <c r="G54" s="87"/>
      <c r="H54" s="14" t="str">
        <f t="shared" si="2"/>
        <v>0</v>
      </c>
      <c r="I54" s="82"/>
      <c r="J54" s="84">
        <f t="shared" si="9"/>
        <v>0</v>
      </c>
      <c r="K54" s="47">
        <f t="shared" si="10"/>
        <v>0</v>
      </c>
      <c r="L54" s="35"/>
      <c r="P54" s="20"/>
      <c r="Q54" s="20"/>
    </row>
    <row r="55" spans="1:17" s="13" customFormat="1" ht="12.75" hidden="1" outlineLevel="1" x14ac:dyDescent="0.2">
      <c r="A55" s="48"/>
      <c r="B55" s="85"/>
      <c r="C55" s="85"/>
      <c r="D55" s="33"/>
      <c r="E55" s="8">
        <f t="shared" si="6"/>
        <v>0</v>
      </c>
      <c r="F55" s="34">
        <f t="shared" si="7"/>
        <v>0</v>
      </c>
      <c r="G55" s="87"/>
      <c r="H55" s="14" t="str">
        <f t="shared" si="2"/>
        <v>0</v>
      </c>
      <c r="I55" s="82"/>
      <c r="J55" s="84">
        <f t="shared" si="9"/>
        <v>0</v>
      </c>
      <c r="K55" s="47">
        <f t="shared" si="10"/>
        <v>0</v>
      </c>
      <c r="L55" s="22"/>
      <c r="M55" s="94"/>
      <c r="N55" s="94"/>
      <c r="O55" s="94"/>
      <c r="P55" s="20"/>
      <c r="Q55" s="20"/>
    </row>
    <row r="56" spans="1:17" s="13" customFormat="1" ht="12.75" hidden="1" outlineLevel="1" x14ac:dyDescent="0.2">
      <c r="A56" s="48"/>
      <c r="B56" s="85"/>
      <c r="C56" s="85"/>
      <c r="D56" s="33"/>
      <c r="E56" s="8">
        <f t="shared" si="6"/>
        <v>0</v>
      </c>
      <c r="F56" s="34">
        <f t="shared" si="7"/>
        <v>0</v>
      </c>
      <c r="G56" s="87"/>
      <c r="H56" s="14" t="str">
        <f t="shared" si="2"/>
        <v>0</v>
      </c>
      <c r="I56" s="82"/>
      <c r="J56" s="84">
        <f t="shared" si="9"/>
        <v>0</v>
      </c>
      <c r="K56" s="47">
        <f t="shared" si="10"/>
        <v>0</v>
      </c>
      <c r="L56" s="22"/>
      <c r="M56" s="94"/>
      <c r="N56" s="94"/>
      <c r="O56" s="94"/>
      <c r="P56" s="20"/>
      <c r="Q56" s="20"/>
    </row>
    <row r="57" spans="1:17" ht="15.75" collapsed="1" thickBot="1" x14ac:dyDescent="0.3">
      <c r="A57" s="37"/>
      <c r="B57" s="29"/>
      <c r="C57" s="29"/>
      <c r="D57" s="91">
        <f ca="1">SUM(OFFSET(D2:D16,0,0,ROW()-2,1))</f>
        <v>0</v>
      </c>
      <c r="E57" s="92"/>
      <c r="F57" s="92"/>
      <c r="G57" s="90" t="s">
        <v>18</v>
      </c>
      <c r="H57" s="90"/>
      <c r="I57" s="90"/>
      <c r="J57" s="90"/>
      <c r="K57" s="89">
        <f ca="1">SUM(OFFSET(K2:Q16,0,0,ROW()-2,1))</f>
        <v>0</v>
      </c>
      <c r="L57" s="36"/>
      <c r="M57" s="41"/>
      <c r="N57" s="41"/>
      <c r="O57" s="41"/>
      <c r="P57" s="40"/>
      <c r="Q57" s="40"/>
    </row>
    <row r="58" spans="1:17" ht="7.5" customHeight="1" x14ac:dyDescent="0.25">
      <c r="A58" s="37"/>
      <c r="B58" s="29"/>
      <c r="C58" s="29"/>
      <c r="D58" s="38"/>
      <c r="E58" s="29"/>
      <c r="F58" s="29"/>
      <c r="G58" s="39"/>
      <c r="H58" s="39"/>
      <c r="I58" s="39"/>
      <c r="J58" s="39"/>
      <c r="K58" s="51"/>
      <c r="L58" s="36"/>
      <c r="M58" s="41"/>
      <c r="N58" s="41"/>
      <c r="O58" s="41"/>
      <c r="P58" s="41"/>
      <c r="Q58" s="40"/>
    </row>
    <row r="59" spans="1:17" ht="22.5" customHeight="1" x14ac:dyDescent="0.25">
      <c r="A59" s="97" t="s">
        <v>24</v>
      </c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36"/>
      <c r="M59" s="41"/>
      <c r="N59" s="41"/>
      <c r="O59" s="41"/>
      <c r="P59" s="41"/>
      <c r="Q59" s="40"/>
    </row>
    <row r="60" spans="1:17" ht="40.700000000000003" customHeight="1" x14ac:dyDescent="0.25">
      <c r="A60" s="100"/>
      <c r="B60" s="101"/>
      <c r="C60" s="42" t="s">
        <v>23</v>
      </c>
      <c r="D60" s="43" t="s">
        <v>21</v>
      </c>
      <c r="E60" s="42" t="s">
        <v>22</v>
      </c>
      <c r="F60" s="100" t="s">
        <v>38</v>
      </c>
      <c r="G60" s="101"/>
      <c r="H60" s="44"/>
      <c r="I60" s="98" t="s">
        <v>19</v>
      </c>
      <c r="J60" s="99"/>
      <c r="K60" s="36"/>
      <c r="L60" s="36"/>
      <c r="M60" s="41"/>
      <c r="N60" s="41"/>
      <c r="O60" s="41"/>
      <c r="P60" s="41"/>
      <c r="Q60" s="40"/>
    </row>
    <row r="61" spans="1:17" x14ac:dyDescent="0.25">
      <c r="A61" s="102" t="s">
        <v>25</v>
      </c>
      <c r="B61" s="103"/>
      <c r="C61" s="26"/>
      <c r="D61" s="26"/>
      <c r="E61" s="26"/>
      <c r="F61" s="106"/>
      <c r="G61" s="107"/>
      <c r="H61" s="25"/>
      <c r="I61" s="104">
        <f>C61+D61+E61+F61</f>
        <v>0</v>
      </c>
      <c r="J61" s="105"/>
      <c r="K61" s="36"/>
      <c r="L61" s="23"/>
      <c r="M61" s="24"/>
      <c r="N61" s="24"/>
      <c r="O61" s="24"/>
      <c r="P61" s="24"/>
      <c r="Q61" s="73"/>
    </row>
    <row r="62" spans="1:17" ht="13.5" customHeight="1" x14ac:dyDescent="0.25">
      <c r="A62" s="37"/>
      <c r="B62" s="29"/>
      <c r="C62" s="29"/>
      <c r="D62" s="38"/>
      <c r="E62" s="29"/>
      <c r="F62" s="29"/>
      <c r="G62" s="39"/>
      <c r="H62" s="39"/>
      <c r="I62" s="39"/>
      <c r="J62" s="39"/>
      <c r="K62" s="36"/>
      <c r="L62" s="23"/>
      <c r="M62" s="24"/>
      <c r="N62" s="62" t="s">
        <v>2</v>
      </c>
      <c r="O62" s="24"/>
      <c r="P62" s="24"/>
      <c r="Q62" s="73"/>
    </row>
    <row r="63" spans="1:17" x14ac:dyDescent="0.25">
      <c r="A63" s="45" t="s">
        <v>29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7"/>
      <c r="M63" s="27"/>
      <c r="N63" s="77" t="s">
        <v>33</v>
      </c>
      <c r="O63" s="27"/>
      <c r="P63" s="27"/>
      <c r="Q63" s="74"/>
    </row>
    <row r="64" spans="1:17" ht="54.75" customHeight="1" x14ac:dyDescent="0.25">
      <c r="A64" s="95" t="s">
        <v>43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32"/>
      <c r="M64" s="32"/>
      <c r="N64" s="60" t="s">
        <v>4</v>
      </c>
      <c r="O64" s="32"/>
      <c r="P64" s="32"/>
      <c r="Q64" s="75"/>
    </row>
    <row r="65" spans="1:17" ht="24" customHeight="1" x14ac:dyDescent="0.25">
      <c r="A65" s="96" t="s">
        <v>30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32"/>
      <c r="M65" s="32"/>
      <c r="N65" s="78" t="s">
        <v>3</v>
      </c>
      <c r="O65" s="32"/>
      <c r="P65" s="32"/>
      <c r="Q65" s="75"/>
    </row>
    <row r="66" spans="1:17" ht="44.25" customHeight="1" x14ac:dyDescent="0.25">
      <c r="A66" s="95" t="s">
        <v>28</v>
      </c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32"/>
      <c r="M66" s="32"/>
      <c r="N66" s="79" t="s">
        <v>34</v>
      </c>
      <c r="O66" s="32"/>
      <c r="P66" s="32"/>
      <c r="Q66" s="75"/>
    </row>
    <row r="67" spans="1:17" x14ac:dyDescent="0.25">
      <c r="N67" s="77" t="s">
        <v>31</v>
      </c>
    </row>
    <row r="68" spans="1:17" x14ac:dyDescent="0.25">
      <c r="N68" s="80" t="s">
        <v>32</v>
      </c>
    </row>
    <row r="69" spans="1:17" x14ac:dyDescent="0.25">
      <c r="N69" s="21"/>
    </row>
  </sheetData>
  <sheetProtection algorithmName="SHA-512" hashValue="ZdS+/c5jqJgZJt1oW5+dfYfBkgYfcrmZbNqBoGwUtjqSGGoXXExUCvZON+BMevoH0ENwtzUPpkg0VRBw4/jGCw==" saltValue="tq6r87jOMWTZHpCVe8Prjg==" spinCount="100000" sheet="1" objects="1" scenarios="1" formatRows="0" selectLockedCells="1"/>
  <mergeCells count="10">
    <mergeCell ref="A66:K66"/>
    <mergeCell ref="A59:K59"/>
    <mergeCell ref="I60:J60"/>
    <mergeCell ref="F60:G60"/>
    <mergeCell ref="A64:K64"/>
    <mergeCell ref="A61:B61"/>
    <mergeCell ref="I61:J61"/>
    <mergeCell ref="F61:G61"/>
    <mergeCell ref="A60:B60"/>
    <mergeCell ref="A65:K65"/>
  </mergeCells>
  <dataValidations count="3">
    <dataValidation type="list" allowBlank="1" showInputMessage="1" showErrorMessage="1" sqref="C2:C56">
      <formula1>$N$62:$N$69</formula1>
    </dataValidation>
    <dataValidation type="list" allowBlank="1" showInputMessage="1" showErrorMessage="1" sqref="G2:G56">
      <formula1>$Q$2:$Q$4</formula1>
    </dataValidation>
    <dataValidation type="list" allowBlank="1" showInputMessage="1" showErrorMessage="1" sqref="B2:B56">
      <formula1>$M$45:$M$53</formula1>
    </dataValidation>
  </dataValidations>
  <pageMargins left="0.70866141732283472" right="0.70866141732283472" top="1.1023622047244095" bottom="0.39370078740157483" header="0.59055118110236227" footer="0.31496062992125984"/>
  <pageSetup paperSize="9" fitToWidth="0" fitToHeight="0" orientation="landscape" r:id="rId1"/>
  <headerFooter>
    <oddHeader>&amp;L&amp;"-,Kursiv"Antragsteller: 
&amp;C&amp;"-,Fett"Busförderung - Anlage 1 zum Antrag vom ________&amp;"-,Kursiv"
(Beschaffungspläne - Antragssumme - Finanzierung)&amp;R&amp;"-,Kursiv"&amp;10Seite &amp;P von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Anlage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Janine Klang</dc:creator>
  <cp:lastModifiedBy>Janine Klang</cp:lastModifiedBy>
  <cp:lastPrinted>2020-04-30T11:02:50Z</cp:lastPrinted>
  <dcterms:created xsi:type="dcterms:W3CDTF">2020-01-21T09:50:41Z</dcterms:created>
  <dcterms:modified xsi:type="dcterms:W3CDTF">2022-03-18T12:38:34Z</dcterms:modified>
</cp:coreProperties>
</file>